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5600" windowHeight="10875" activeTab="0"/>
  </bookViews>
  <sheets>
    <sheet name="Notes" sheetId="1" r:id="rId1"/>
    <sheet name="Postcode sector lookup" sheetId="2" r:id="rId2"/>
    <sheet name="Definitions" sheetId="3" r:id="rId3"/>
    <sheet name="All sectors and area residuals" sheetId="4" r:id="rId4"/>
    <sheet name="All valid sectors only" sheetId="5" r:id="rId5"/>
  </sheets>
  <externalReferences>
    <externalReference r:id="rId8"/>
    <externalReference r:id="rId9"/>
    <externalReference r:id="rId10"/>
    <externalReference r:id="rId11"/>
  </externalReferences>
  <definedNames>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fullCalcOnLoad="1"/>
</workbook>
</file>

<file path=xl/comments1.xml><?xml version="1.0" encoding="utf-8"?>
<comments xmlns="http://schemas.openxmlformats.org/spreadsheetml/2006/main">
  <authors>
    <author>Council of Mortgage Lenders</author>
  </authors>
  <commentList>
    <comment ref="P1" authorId="0">
      <text>
        <r>
          <rPr>
            <b/>
            <sz val="9"/>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<sst xmlns="http://schemas.openxmlformats.org/spreadsheetml/2006/main" count="2214" uniqueCount="332">
  <si>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</si>
  <si>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</si>
  <si>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</si>
  <si>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</si>
  <si>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</si>
  <si>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</si>
  <si>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</si>
  <si>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</si>
  <si>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</si>
  <si>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</si>
  <si>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</si>
  <si>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</si>
  <si>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</si>
  <si>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</si>
  <si>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</si>
  <si>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</si>
  <si>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</si>
  <si>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</si>
  <si>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</si>
  <si>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</si>
  <si>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</si>
  <si>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</si>
  <si>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</si>
  <si>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</si>
  <si>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</si>
  <si>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</si>
  <si>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</si>
  <si>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</si>
  <si>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</si>
  <si>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</si>
  <si>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</si>
  <si>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</si>
  <si>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</si>
  <si>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</si>
  <si>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</si>
  <si>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</si>
  <si>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</si>
  <si>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</si>
  <si>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</si>
  <si>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</si>
  <si>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</si>
  <si>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</si>
  <si>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</si>
  <si>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</si>
  <si>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</si>
  <si>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</si>
  <si>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</si>
  <si>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</si>
  <si>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</si>
  <si>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</si>
  <si>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</si>
  <si>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</si>
  <si>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</si>
  <si>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</si>
  <si>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</si>
  <si>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</si>
  <si>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</si>
  <si>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</si>
  <si>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</si>
  <si>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</si>
  <si>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</si>
  <si>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</si>
  <si>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</si>
  <si>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</si>
  <si>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</si>
  <si>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</si>
  <si>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</si>
  <si>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</si>
  <si>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</si>
  <si>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</si>
  <si>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</si>
  <si>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</si>
  <si>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</si>
  <si>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</si>
  <si>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</si>
  <si>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</si>
  <si>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</si>
  <si>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</si>
  <si>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</si>
  <si>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</si>
  <si>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</si>
  <si>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</si>
  <si>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</si>
  <si>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</si>
  <si>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</si>
  <si>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</si>
  <si>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</si>
  <si>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</si>
  <si>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</si>
  <si>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</si>
  <si>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</si>
  <si>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</si>
  <si>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</si>
  <si>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</si>
  <si>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</si>
  <si>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</si>
  <si>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</si>
  <si>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</si>
  <si>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</si>
  <si>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</si>
  <si>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</si>
  <si>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</si>
  <si>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</si>
  <si>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</si>
  <si>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</si>
  <si>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</si>
  <si>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</si>
  <si>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</si>
  <si>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</si>
  <si>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</si>
  <si>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</si>
  <si>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</si>
  <si>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</si>
  <si>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</si>
  <si>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</si>
  <si>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</si>
  <si>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</si>
  <si>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</si>
  <si>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</si>
  <si>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</si>
  <si>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</si>
  <si>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</si>
  <si>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</si>
  <si>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</si>
  <si>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</si>
  <si>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</si>
  <si>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</si>
  <si>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</si>
  <si>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</si>
  <si>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</si>
  <si>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</si>
  <si>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</si>
  <si>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</si>
  <si>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</si>
  <si>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</si>
  <si>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</si>
  <si>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</si>
  <si>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</si>
  <si>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</si>
  <si>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</si>
  <si>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</si>
  <si>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</si>
  <si>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</si>
  <si>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</si>
  <si>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</si>
  <si>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</si>
  <si>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</si>
  <si>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</si>
  <si>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</si>
  <si>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</si>
  <si>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</si>
  <si>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</si>
  <si>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</si>
  <si>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</si>
  <si>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</si>
  <si>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</si>
  <si>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</si>
  <si>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</si>
  <si>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</si>
  <si>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</si>
  <si>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</si>
  <si>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</si>
  <si>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</si>
  <si>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</si>
  <si>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</si>
  <si>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</si>
  <si>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</si>
  <si>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</si>
  <si>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</si>
  <si>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</si>
  <si>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</si>
  <si>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</si>
  <si>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</si>
  <si>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</si>
  <si>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</si>
  <si>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</si>
  <si>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</si>
  <si>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</si>
  <si>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</si>
  <si>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</si>
  <si>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</si>
  <si>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</si>
  <si>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</si>
  <si>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</si>
  <si>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</si>
  <si>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</si>
  <si>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</si>
  <si>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</si>
  <si>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</si>
  <si>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</si>
  <si>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</si>
  <si>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</si>
  <si>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</si>
  <si>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</si>
  <si>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</si>
  <si>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</si>
  <si>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</si>
  <si>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</si>
  <si>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</si>
  <si>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</si>
  <si>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</si>
  <si>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</si>
  <si>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</si>
  <si>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</si>
  <si>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</si>
  <si>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</si>
  <si>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</si>
  <si>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</si>
  <si>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</si>
  <si>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</si>
  <si>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</si>
  <si>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</si>
  <si>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</si>
  <si>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</si>
  <si>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</si>
  <si>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</si>
  <si>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</si>
  <si>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</si>
  <si>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</si>
  <si>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</si>
  <si>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</si>
  <si>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</si>
  <si>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</si>
  <si>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</si>
  <si>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</si>
  <si>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</si>
  <si>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</si>
  <si>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</si>
  <si>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</si>
  <si>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</si>
  <si>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</si>
  <si>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</si>
  <si>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</si>
  <si>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</si>
  <si>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</si>
  <si>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</si>
  <si>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</si>
  <si>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</si>
  <si>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</si>
  <si>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</si>
  <si>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</si>
  <si>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</si>
  <si>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</si>
  <si>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</si>
  <si>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</si>
  <si>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</si>
  <si>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</si>
  <si>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</si>
  <si>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</si>
  <si>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</si>
  <si>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</si>
  <si>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</si>
  <si>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</si>
  <si>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</si>
  <si>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</si>
  <si>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</si>
  <si>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</si>
  <si>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</si>
  <si>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</si>
  <si>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</si>
  <si>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</si>
  <si>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</si>
  <si>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</si>
  <si>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</si>
  <si>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</si>
  <si>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</si>
  <si>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</si>
  <si>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</si>
  <si>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</si>
  <si>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</si>
  <si>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</si>
  <si>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</si>
  <si>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</si>
  <si>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</si>
  <si>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</si>
  <si>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</si>
  <si>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</si>
  <si>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</si>
  <si>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</si>
  <si>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</si>
  <si>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</si>
  <si>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</si>
  <si>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</si>
  <si>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</si>
  <si>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</si>
  <si>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</si>
  <si>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</si>
  <si>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</si>
  <si>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</si>
  <si>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</si>
  <si>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</si>
  <si>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</si>
  <si>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</si>
  <si>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</si>
  <si>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</si>
  <si>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</si>
  <si>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</si>
  <si>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</si>
  <si>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</si>
  <si>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indexed="8"/>
        <rFont val="Calibri"/>
        <family val="2"/>
      </rPr>
      <t xml:space="preserve">of which: </t>
    </r>
    <r>
      <rPr>
        <sz val="10"/>
        <color indexed="8"/>
        <rFont val="Calibri"/>
        <family val="2"/>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</si>
  <si>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</si>
  <si>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</si>
  <si>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</si>
  <si>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</si>
  <si>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</si>
  <si>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</si>
  <si>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</si>
  <si>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</si>
  <si>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</si>
  <si>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</si>
  <si>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</si>
  <si>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</si>
  <si>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</si>
  <si>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</si>
  <si>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</si>
  <si>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</si>
  <si>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</si>
  <si>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</si>
  <si>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</si>
  <si>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</si>
  <si>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</si>
  <si>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</si>
  <si>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</si>
  <si>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</si>
  <si>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</si>
  <si>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</si>
  <si>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</si>
  <si>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BT12 6FG</t>
  </si>
  <si>
    <t>2016 Q1</t>
  </si>
  <si>
    <t>Northern Ireland Total</t>
  </si>
  <si>
    <t>UK</t>
  </si>
  <si>
    <t>Postcode sector lookup: Value of residential mortgage loans outstanding, end-March 2016 Q1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</si>
</sst>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
  </numFmts>
  <fonts count="71">
    <font>
      <sz val="11"/>
      <color theme="1"/>
      <name val="Arial"/>
      <family val="2"/>
    </font>
    <font>
      <sz val="11"/>
      <color indexed="8"/>
      <name val="Calibri"/>
      <family val="2"/>
    </font>
    <font>
      <sz val="11"/>
      <color indexed="8"/>
      <name val="Arial"/>
      <family val="2"/>
    </font>
    <font>
      <sz val="10"/>
      <name val="Arial"/>
      <family val="2"/>
    </font>
    <font>
      <sz val="10"/>
      <color indexed="8"/>
      <name val="Arial"/>
      <family val="2"/>
    </font>
    <font>
      <sz val="9"/>
      <color indexed="8"/>
      <name val="Arial"/>
      <family val="2"/>
    </font>
    <font>
      <b/>
      <sz val="14"/>
      <color indexed="8"/>
      <name val="Arial"/>
      <family val="2"/>
    </font>
    <font>
      <sz val="9"/>
      <color indexed="8"/>
      <name val="Symbol"/>
      <family val="1"/>
    </font>
    <font>
      <b/>
      <sz val="9"/>
      <color indexed="8"/>
      <name val="Arial"/>
      <family val="2"/>
    </font>
    <font>
      <sz val="9"/>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1"/>
      <color indexed="18"/>
      <name val="Calibri"/>
      <family val="2"/>
    </font>
    <font>
      <sz val="10"/>
      <color indexed="8"/>
      <name val="Calibri"/>
      <family val="2"/>
    </font>
    <font>
      <b/>
      <sz val="10"/>
      <color indexed="8"/>
      <name val="Calibri"/>
      <family val="2"/>
    </font>
    <font>
      <i/>
      <sz val="10"/>
      <color indexed="8"/>
      <name val="Calibri"/>
      <family val="2"/>
    </font>
    <font>
      <i/>
      <sz val="11"/>
      <color indexed="8"/>
      <name val="Calibri"/>
      <family val="2"/>
    </font>
    <font>
      <b/>
      <sz val="9"/>
      <name val="Tahoma"/>
      <family val="2"/>
    </font>
    <font>
      <b/>
      <sz val="16"/>
      <color indexed="56"/>
      <name val="Cambria"/>
      <family val="2"/>
    </font>
    <font>
      <b/>
      <sz val="14"/>
      <color indexed="56"/>
      <name val="Cambria"/>
      <family val="2"/>
    </font>
    <font>
      <i/>
      <sz val="14"/>
      <color indexed="8"/>
      <name val="Calibri"/>
      <family val="2"/>
    </font>
    <font>
      <b/>
      <sz val="11"/>
      <color indexed="10"/>
      <name val="Calibri"/>
      <family val="2"/>
    </font>
    <font>
      <u val="single"/>
      <sz val="11"/>
      <color indexed="12"/>
      <name val="Calibri"/>
      <family val="2"/>
    </font>
    <font>
      <b/>
      <sz val="14"/>
      <color indexed="62"/>
      <name val="Calibri"/>
      <family val="0"/>
    </font>
    <font>
      <sz val="14"/>
      <color indexed="62"/>
      <name val="Calibri"/>
      <family val="0"/>
    </font>
    <font>
      <sz val="14"/>
      <color indexed="8"/>
      <name val="Calibri"/>
      <family val="0"/>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tint="-0.4999699890613556"/>
      <name val="Calibri"/>
      <family val="2"/>
    </font>
    <font>
      <b/>
      <sz val="10"/>
      <color theme="1"/>
      <name val="Calibri"/>
      <family val="2"/>
    </font>
    <font>
      <sz val="10"/>
      <color theme="1"/>
      <name val="Calibri"/>
      <family val="2"/>
    </font>
    <font>
      <i/>
      <sz val="11"/>
      <color theme="1"/>
      <name val="Calibri"/>
      <family val="2"/>
    </font>
    <font>
      <b/>
      <sz val="16"/>
      <color theme="3"/>
      <name val="Cambria"/>
      <family val="2"/>
    </font>
    <font>
      <b/>
      <sz val="14"/>
      <color theme="3"/>
      <name val="Cambria"/>
      <family val="2"/>
    </font>
    <font>
      <i/>
      <sz val="14"/>
      <color theme="1"/>
      <name val="Calibri"/>
      <family val="2"/>
    </font>
    <font>
      <b/>
      <sz val="11"/>
      <color rgb="FFFF0000"/>
      <name val="Calibri"/>
      <family val="2"/>
    </font>
    <font>
      <b/>
      <sz val="11"/>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right style="thin"/>
      <top style="thin"/>
      <bottom/>
    </border>
    <border>
      <left style="medium"/>
      <right style="medium"/>
      <top style="medium"/>
      <bottom style="medium"/>
    </border>
    <border>
      <left style="thick"/>
      <right style="thick"/>
      <top style="thick"/>
      <bottom style="thick"/>
    </border>
    <border>
      <left style="thin"/>
      <right/>
      <top style="thin"/>
      <bottom/>
    </border>
    <border>
      <left style="thin"/>
      <right/>
      <top/>
      <bottom style="thin"/>
    </border>
  </borders>
  <cellStyleXfs count="1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42" fillId="0" borderId="0" applyFont="0" applyFill="0" applyBorder="0" applyAlignment="0" applyProtection="0"/>
    <xf numFmtId="166"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7"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47" fillId="0" borderId="0" applyFont="0" applyFill="0" applyBorder="0" applyAlignment="0" applyProtection="0"/>
    <xf numFmtId="166" fontId="0"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7"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7" fillId="0" borderId="0">
      <alignment/>
      <protection/>
    </xf>
    <xf numFmtId="0" fontId="47" fillId="0" borderId="0">
      <alignment/>
      <protection/>
    </xf>
    <xf numFmtId="0" fontId="42" fillId="0" borderId="0">
      <alignment/>
      <protection/>
    </xf>
    <xf numFmtId="0" fontId="42" fillId="0" borderId="0">
      <alignment/>
      <protection/>
    </xf>
    <xf numFmtId="0" fontId="47" fillId="0" borderId="0">
      <alignment/>
      <protection/>
    </xf>
    <xf numFmtId="0" fontId="42" fillId="0" borderId="0">
      <alignment/>
      <protection/>
    </xf>
    <xf numFmtId="0" fontId="47" fillId="0" borderId="0">
      <alignment/>
      <protection/>
    </xf>
    <xf numFmtId="0" fontId="47" fillId="0" borderId="0">
      <alignment/>
      <protection/>
    </xf>
    <xf numFmtId="0" fontId="47"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6">
    <xf numFmtId="0" fontId="0" fillId="0" borderId="0" xfId="0" applyAlignment="1">
      <alignment/>
    </xf>
    <xf numFmtId="0" fontId="5" fillId="0" borderId="0" xfId="99" applyFont="1" applyAlignment="1">
      <alignment vertical="center"/>
      <protection/>
    </xf>
    <xf numFmtId="0" fontId="6" fillId="0" borderId="0" xfId="99" applyFont="1" applyAlignment="1">
      <alignment/>
      <protection/>
    </xf>
    <xf numFmtId="0" fontId="47" fillId="0" borderId="0" xfId="99" applyFont="1" applyAlignment="1">
      <alignment/>
      <protection/>
    </xf>
    <xf numFmtId="0" fontId="5" fillId="0" borderId="0" xfId="99" applyFont="1" applyAlignment="1">
      <alignment/>
      <protection/>
    </xf>
    <xf numFmtId="0" fontId="7" fillId="0" borderId="0" xfId="99" applyFont="1" applyAlignment="1">
      <alignment horizontal="left" vertical="center"/>
      <protection/>
    </xf>
    <xf numFmtId="0" fontId="8" fillId="0" borderId="0" xfId="99" applyFont="1" applyAlignment="1">
      <alignment/>
      <protection/>
    </xf>
    <xf numFmtId="0" fontId="5" fillId="0" borderId="0" xfId="99" applyFont="1" applyAlignment="1">
      <alignment horizontal="left" vertical="center"/>
      <protection/>
    </xf>
    <xf numFmtId="0" fontId="47" fillId="0" borderId="0" xfId="99" applyAlignment="1">
      <alignment/>
      <protection/>
    </xf>
    <xf numFmtId="0" fontId="47" fillId="0" borderId="0" xfId="99" applyAlignment="1">
      <alignment wrapText="1"/>
      <protection/>
    </xf>
    <xf numFmtId="0" fontId="59"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2" fillId="33" borderId="0" xfId="133" applyFill="1">
      <alignment/>
      <protection/>
    </xf>
    <xf numFmtId="0" fontId="61" fillId="0" borderId="0" xfId="133" applyFont="1" applyFill="1">
      <alignment/>
      <protection/>
    </xf>
    <xf numFmtId="0" fontId="42" fillId="0" borderId="0" xfId="133" applyFill="1">
      <alignment/>
      <protection/>
    </xf>
    <xf numFmtId="0" fontId="62" fillId="0" borderId="10" xfId="133" applyFont="1" applyFill="1" applyBorder="1" applyAlignment="1">
      <alignment horizontal="center" vertical="center" wrapText="1"/>
      <protection/>
    </xf>
    <xf numFmtId="0" fontId="62" fillId="0" borderId="10" xfId="133" applyFont="1" applyFill="1" applyBorder="1" applyAlignment="1">
      <alignment horizontal="center" vertical="center"/>
      <protection/>
    </xf>
    <xf numFmtId="0" fontId="62" fillId="0" borderId="11" xfId="133" applyFont="1" applyFill="1" applyBorder="1" applyAlignment="1">
      <alignment horizontal="center" vertical="center" wrapText="1"/>
      <protection/>
    </xf>
    <xf numFmtId="0" fontId="62" fillId="0" borderId="11" xfId="133" applyFont="1" applyFill="1" applyBorder="1" applyAlignment="1">
      <alignment vertical="center"/>
      <protection/>
    </xf>
    <xf numFmtId="0" fontId="63" fillId="0" borderId="11" xfId="133" applyFont="1" applyFill="1" applyBorder="1" applyAlignment="1">
      <alignment vertical="center" wrapText="1"/>
      <protection/>
    </xf>
    <xf numFmtId="0" fontId="42" fillId="33" borderId="12" xfId="133" applyFill="1" applyBorder="1">
      <alignment/>
      <protection/>
    </xf>
    <xf numFmtId="0" fontId="42" fillId="33" borderId="13" xfId="133" applyFill="1" applyBorder="1">
      <alignment/>
      <protection/>
    </xf>
    <xf numFmtId="0" fontId="63" fillId="0" borderId="12" xfId="133" applyFont="1" applyFill="1" applyBorder="1" applyAlignment="1">
      <alignment vertical="center" wrapText="1"/>
      <protection/>
    </xf>
    <xf numFmtId="0" fontId="42" fillId="33" borderId="11" xfId="133" applyFill="1" applyBorder="1">
      <alignment/>
      <protection/>
    </xf>
    <xf numFmtId="0" fontId="42" fillId="33" borderId="14" xfId="133" applyFill="1" applyBorder="1">
      <alignment/>
      <protection/>
    </xf>
    <xf numFmtId="0" fontId="63" fillId="0" borderId="10" xfId="133" applyFont="1" applyFill="1" applyBorder="1" applyAlignment="1">
      <alignment vertical="center" wrapText="1"/>
      <protection/>
    </xf>
    <xf numFmtId="0" fontId="64" fillId="33" borderId="10" xfId="133" applyFont="1" applyFill="1" applyBorder="1">
      <alignment/>
      <protection/>
    </xf>
    <xf numFmtId="0" fontId="64" fillId="33" borderId="15" xfId="133" applyFont="1" applyFill="1" applyBorder="1">
      <alignment/>
      <protection/>
    </xf>
    <xf numFmtId="0" fontId="64" fillId="33" borderId="11" xfId="133" applyFont="1" applyFill="1" applyBorder="1">
      <alignment/>
      <protection/>
    </xf>
    <xf numFmtId="0" fontId="64" fillId="33" borderId="14" xfId="133" applyFont="1" applyFill="1" applyBorder="1">
      <alignment/>
      <protection/>
    </xf>
    <xf numFmtId="3" fontId="42" fillId="33" borderId="12" xfId="133" applyNumberFormat="1" applyFill="1" applyBorder="1">
      <alignment/>
      <protection/>
    </xf>
    <xf numFmtId="3" fontId="42" fillId="33" borderId="13" xfId="133" applyNumberFormat="1" applyFill="1" applyBorder="1">
      <alignment/>
      <protection/>
    </xf>
    <xf numFmtId="3" fontId="42" fillId="33" borderId="11" xfId="133" applyNumberFormat="1" applyFill="1" applyBorder="1">
      <alignment/>
      <protection/>
    </xf>
    <xf numFmtId="0" fontId="65" fillId="0" borderId="0" xfId="148" applyFont="1" applyAlignment="1">
      <alignment vertical="top"/>
    </xf>
    <xf numFmtId="0" fontId="42" fillId="0" borderId="0" xfId="133" applyAlignment="1">
      <alignment vertical="top"/>
      <protection/>
    </xf>
    <xf numFmtId="0" fontId="59" fillId="0" borderId="0" xfId="133" applyFont="1" applyAlignment="1">
      <alignment horizontal="right" vertical="top"/>
      <protection/>
    </xf>
    <xf numFmtId="0" fontId="42" fillId="0" borderId="0" xfId="133" applyAlignment="1">
      <alignment/>
      <protection/>
    </xf>
    <xf numFmtId="0" fontId="66" fillId="0" borderId="0" xfId="148" applyFont="1" applyAlignment="1">
      <alignment vertical="top"/>
    </xf>
    <xf numFmtId="0" fontId="59" fillId="0" borderId="0" xfId="133" applyFont="1" applyAlignment="1">
      <alignment horizontal="right"/>
      <protection/>
    </xf>
    <xf numFmtId="0" fontId="67" fillId="34" borderId="16" xfId="133" applyFont="1" applyFill="1" applyBorder="1" applyAlignment="1">
      <alignment/>
      <protection/>
    </xf>
    <xf numFmtId="0" fontId="59" fillId="0" borderId="0" xfId="133" applyFont="1" applyAlignment="1">
      <alignment horizontal="left"/>
      <protection/>
    </xf>
    <xf numFmtId="0" fontId="59" fillId="0" borderId="0" xfId="133" applyFont="1" applyAlignment="1">
      <alignment/>
      <protection/>
    </xf>
    <xf numFmtId="0" fontId="42" fillId="0" borderId="0" xfId="133">
      <alignment/>
      <protection/>
    </xf>
    <xf numFmtId="0" fontId="59" fillId="0" borderId="0" xfId="133" applyFont="1" applyBorder="1" applyAlignment="1">
      <alignment/>
      <protection/>
    </xf>
    <xf numFmtId="0" fontId="59" fillId="16" borderId="16" xfId="133" applyFont="1" applyFill="1" applyBorder="1" applyAlignment="1">
      <alignment horizontal="left" vertical="top"/>
      <protection/>
    </xf>
    <xf numFmtId="164" fontId="0" fillId="0" borderId="0" xfId="56" applyNumberFormat="1" applyFont="1" applyBorder="1" applyAlignment="1">
      <alignment/>
    </xf>
    <xf numFmtId="0" fontId="59" fillId="35" borderId="16" xfId="133" applyFont="1" applyFill="1" applyBorder="1" applyAlignment="1">
      <alignment horizontal="left" vertical="top"/>
      <protection/>
    </xf>
    <xf numFmtId="0" fontId="59" fillId="35" borderId="16" xfId="133" applyFont="1" applyFill="1" applyBorder="1" applyAlignment="1">
      <alignment horizontal="right" vertical="top"/>
      <protection/>
    </xf>
    <xf numFmtId="0" fontId="42" fillId="0" borderId="0" xfId="133" applyBorder="1" applyAlignment="1">
      <alignment/>
      <protection/>
    </xf>
    <xf numFmtId="0" fontId="59" fillId="0" borderId="0" xfId="133" applyFont="1" applyAlignment="1">
      <alignment horizontal="left" vertical="top"/>
      <protection/>
    </xf>
    <xf numFmtId="0" fontId="59" fillId="0" borderId="0" xfId="133" applyFont="1">
      <alignment/>
      <protection/>
    </xf>
    <xf numFmtId="0" fontId="68" fillId="0" borderId="0" xfId="133" applyFont="1" applyAlignment="1">
      <alignment/>
      <protection/>
    </xf>
    <xf numFmtId="164" fontId="59" fillId="16" borderId="16" xfId="56" applyNumberFormat="1" applyFont="1" applyFill="1" applyBorder="1" applyAlignment="1">
      <alignment horizontal="left"/>
    </xf>
    <xf numFmtId="167" fontId="0" fillId="0" borderId="0" xfId="147" applyNumberFormat="1" applyFont="1" applyAlignment="1">
      <alignment/>
    </xf>
    <xf numFmtId="9" fontId="0" fillId="0" borderId="0" xfId="147" applyFont="1" applyAlignment="1">
      <alignment/>
    </xf>
    <xf numFmtId="0" fontId="53" fillId="0" borderId="17" xfId="95" applyFill="1" applyBorder="1" applyAlignment="1">
      <alignment vertical="top" wrapText="1"/>
    </xf>
    <xf numFmtId="0" fontId="59" fillId="16" borderId="16" xfId="133" applyFont="1" applyFill="1" applyBorder="1" applyAlignment="1" applyProtection="1">
      <alignment horizontal="left" vertical="top"/>
      <protection locked="0"/>
    </xf>
    <xf numFmtId="0" fontId="59" fillId="0" borderId="0" xfId="0" applyFont="1" applyAlignment="1">
      <alignment horizontal="right" vertical="top"/>
    </xf>
    <xf numFmtId="3" fontId="42" fillId="0" borderId="0" xfId="128" applyNumberFormat="1" applyAlignment="1">
      <alignment horizontal="right"/>
      <protection/>
    </xf>
    <xf numFmtId="17" fontId="69" fillId="0" borderId="0" xfId="0" applyNumberFormat="1" applyFont="1" applyAlignment="1">
      <alignment horizontal="left"/>
    </xf>
    <xf numFmtId="0" fontId="69" fillId="0" borderId="0" xfId="0" applyFont="1" applyAlignment="1">
      <alignment horizontal="left"/>
    </xf>
    <xf numFmtId="0" fontId="63" fillId="0" borderId="18" xfId="133" applyFont="1" applyFill="1" applyBorder="1" applyAlignment="1">
      <alignment vertical="center"/>
      <protection/>
    </xf>
    <xf numFmtId="0" fontId="63" fillId="0" borderId="19" xfId="133" applyFont="1" applyFill="1" applyBorder="1" applyAlignment="1">
      <alignment vertical="center"/>
      <protection/>
    </xf>
    <xf numFmtId="0" fontId="5" fillId="0" borderId="0" xfId="99" applyFont="1" applyAlignment="1">
      <alignment/>
      <protection/>
    </xf>
    <xf numFmtId="0" fontId="47" fillId="0" borderId="0" xfId="99" applyAlignment="1">
      <alignment/>
      <protection/>
    </xf>
    <xf numFmtId="0" fontId="5" fillId="0" borderId="0" xfId="99" applyFont="1" applyAlignment="1">
      <alignment horizontal="left" vertical="center" wrapText="1"/>
      <protection/>
    </xf>
    <xf numFmtId="0" fontId="47" fillId="0" borderId="0" xfId="99" applyAlignment="1">
      <alignment horizontal="left" vertical="center" wrapText="1"/>
      <protection/>
    </xf>
    <xf numFmtId="0" fontId="47" fillId="0" borderId="0" xfId="99" applyFont="1" applyAlignment="1">
      <alignment horizontal="center" vertical="center"/>
      <protection/>
    </xf>
    <xf numFmtId="0" fontId="47" fillId="0" borderId="0" xfId="99" applyAlignment="1">
      <alignment horizontal="center" vertical="center"/>
      <protection/>
    </xf>
    <xf numFmtId="0" fontId="5" fillId="0" borderId="0" xfId="99" applyFont="1" applyAlignment="1">
      <alignment wrapText="1"/>
      <protection/>
    </xf>
    <xf numFmtId="0" fontId="47" fillId="0" borderId="0" xfId="99" applyAlignment="1">
      <alignment wrapText="1"/>
      <protection/>
    </xf>
    <xf numFmtId="0" fontId="9" fillId="0" borderId="0" xfId="99" applyFont="1" applyAlignment="1">
      <alignment wrapText="1"/>
      <protection/>
    </xf>
    <xf numFmtId="0" fontId="47" fillId="0" borderId="0" xfId="99" applyFont="1" applyAlignment="1">
      <alignment vertical="center"/>
      <protection/>
    </xf>
    <xf numFmtId="0" fontId="47" fillId="0" borderId="0" xfId="99" applyAlignment="1">
      <alignment vertical="center"/>
      <protection/>
    </xf>
  </cellXfs>
  <cellStyles count="13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10" xfId="56"/>
    <cellStyle name="Comma 2" xfId="57"/>
    <cellStyle name="Comma 2 2" xfId="58"/>
    <cellStyle name="Comma 2 2 2" xfId="59"/>
    <cellStyle name="Comma 3" xfId="60"/>
    <cellStyle name="Comma 3 2" xfId="61"/>
    <cellStyle name="Comma 3 2 2" xfId="62"/>
    <cellStyle name="Comma 3 3" xfId="63"/>
    <cellStyle name="Comma 3 4" xfId="64"/>
    <cellStyle name="Comma 4" xfId="65"/>
    <cellStyle name="Comma 4 2" xfId="66"/>
    <cellStyle name="Comma 4 2 2" xfId="67"/>
    <cellStyle name="Comma 4 3" xfId="68"/>
    <cellStyle name="Comma 4 3 2" xfId="69"/>
    <cellStyle name="Comma 4 4" xfId="70"/>
    <cellStyle name="Comma 5" xfId="71"/>
    <cellStyle name="Comma 5 2" xfId="72"/>
    <cellStyle name="Comma 6" xfId="73"/>
    <cellStyle name="Comma 6 2" xfId="74"/>
    <cellStyle name="Comma 7" xfId="75"/>
    <cellStyle name="Comma 7 2" xfId="76"/>
    <cellStyle name="Comma 8" xfId="77"/>
    <cellStyle name="Comma 8 2" xfId="78"/>
    <cellStyle name="Comma 9" xfId="79"/>
    <cellStyle name="Currency" xfId="80"/>
    <cellStyle name="Currency [0]" xfId="81"/>
    <cellStyle name="Currency 2" xfId="82"/>
    <cellStyle name="Currency 2 2" xfId="83"/>
    <cellStyle name="Currency 2 2 2" xfId="84"/>
    <cellStyle name="Currency 2 3" xfId="85"/>
    <cellStyle name="Currency 3" xfId="86"/>
    <cellStyle name="Currency 3 2" xfId="87"/>
    <cellStyle name="Explanatory Text" xfId="88"/>
    <cellStyle name="Good" xfId="89"/>
    <cellStyle name="Heading 1" xfId="90"/>
    <cellStyle name="Heading 2" xfId="91"/>
    <cellStyle name="Heading 3" xfId="92"/>
    <cellStyle name="Heading 4" xfId="93"/>
    <cellStyle name="Heading 4 2" xfId="94"/>
    <cellStyle name="Hyperlink" xfId="95"/>
    <cellStyle name="Input" xfId="96"/>
    <cellStyle name="Linked Cell" xfId="97"/>
    <cellStyle name="Neutral" xfId="98"/>
    <cellStyle name="Normal 2" xfId="99"/>
    <cellStyle name="Normal 2 2" xfId="100"/>
    <cellStyle name="Normal 2 2 2" xfId="101"/>
    <cellStyle name="Normal 2 2 3" xfId="102"/>
    <cellStyle name="Normal 2 2 4" xfId="103"/>
    <cellStyle name="Normal 2 2 5" xfId="104"/>
    <cellStyle name="Normal 2 2 6" xfId="105"/>
    <cellStyle name="Normal 2 3" xfId="106"/>
    <cellStyle name="Normal 2 4" xfId="107"/>
    <cellStyle name="Normal 2 5" xfId="108"/>
    <cellStyle name="Normal 2 6" xfId="109"/>
    <cellStyle name="Normal 3" xfId="110"/>
    <cellStyle name="Normal 3 2" xfId="111"/>
    <cellStyle name="Normal 3 2 2" xfId="112"/>
    <cellStyle name="Normal 3 3" xfId="113"/>
    <cellStyle name="Normal 3 4" xfId="114"/>
    <cellStyle name="Normal 4" xfId="115"/>
    <cellStyle name="Normal 4 2" xfId="116"/>
    <cellStyle name="Normal 4 3" xfId="117"/>
    <cellStyle name="Normal 4 4" xfId="118"/>
    <cellStyle name="Normal 4 5" xfId="119"/>
    <cellStyle name="Normal 4 6" xfId="120"/>
    <cellStyle name="Normal 4 7" xfId="121"/>
    <cellStyle name="Normal 5" xfId="122"/>
    <cellStyle name="Normal 5 2" xfId="123"/>
    <cellStyle name="Normal 5 3" xfId="124"/>
    <cellStyle name="Normal 5 4" xfId="125"/>
    <cellStyle name="Normal 5 5" xfId="126"/>
    <cellStyle name="Normal 5 6" xfId="127"/>
    <cellStyle name="Normal 6" xfId="128"/>
    <cellStyle name="Normal 6 2" xfId="129"/>
    <cellStyle name="Normal 7" xfId="130"/>
    <cellStyle name="Normal 7 2" xfId="131"/>
    <cellStyle name="Normal 8" xfId="132"/>
    <cellStyle name="Normal 9" xfId="133"/>
    <cellStyle name="Note" xfId="134"/>
    <cellStyle name="Note 2" xfId="135"/>
    <cellStyle name="Note 2 2" xfId="136"/>
    <cellStyle name="Output" xfId="137"/>
    <cellStyle name="Percent" xfId="138"/>
    <cellStyle name="Percent 2" xfId="139"/>
    <cellStyle name="Percent 3" xfId="140"/>
    <cellStyle name="Percent 4" xfId="141"/>
    <cellStyle name="Percent 4 2" xfId="142"/>
    <cellStyle name="Percent 4 3" xfId="143"/>
    <cellStyle name="Percent 5" xfId="144"/>
    <cellStyle name="Percent 6" xfId="145"/>
    <cellStyle name="Percent 7" xfId="146"/>
    <cellStyle name="Percent 8" xfId="147"/>
    <cellStyle name="Title" xfId="148"/>
    <cellStyle name="Total" xfId="149"/>
    <cellStyle name="Warning Text" xfId="150"/>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95</xdr:row>
      <xdr:rowOff>152400</xdr:rowOff>
    </xdr:to>
    <xdr:sp>
      <xdr:nvSpPr>
        <xdr:cNvPr id="1" name="TextBox 1"/>
        <xdr:cNvSpPr txBox="1">
          <a:spLocks noChangeArrowheads="1"/>
        </xdr:cNvSpPr>
      </xdr:nvSpPr>
      <xdr:spPr>
        <a:xfrm>
          <a:off x="0" y="0"/>
          <a:ext cx="11801475" cy="17554575"/>
        </a:xfrm>
        <a:prstGeom prst="rect">
          <a:avLst/>
        </a:prstGeom>
        <a:noFill/>
        <a:ln w="9525" cmpd="sng">
          <a:noFill/>
        </a:ln>
      </xdr:spPr>
      <xdr:txBody>
        <a:bodyPr vertOverflow="clip" wrap="square"/>
        <a:p>
          <a:pPr algn="l">
            <a:defRPr/>
          </a:pPr>
          <a:r>
            <a:rPr lang="en-US" cap="none" sz="1400" b="1" i="0" u="none" baseline="0">
              <a:solidFill>
                <a:srgbClr val="333399"/>
              </a:solidFill>
              <a:latin typeface="Calibri"/>
              <a:ea typeface="Calibri"/>
              <a:cs typeface="Calibri"/>
            </a:rPr>
            <a:t>Postcode reporting exercise: </a:t>
          </a:r>
          <a:r>
            <a:rPr lang="en-US" cap="none" sz="14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Notes for users
</a:t>
          </a:r>
          <a:r>
            <a:rPr lang="en-US" cap="none" sz="1400" b="1" i="0" u="none" baseline="0">
              <a:solidFill>
                <a:srgbClr val="333399"/>
              </a:solidFill>
              <a:latin typeface="Calibri"/>
              <a:ea typeface="Calibri"/>
              <a:cs typeface="Calibri"/>
            </a:rPr>
            <a:t>About the data
</a:t>
          </a:r>
          <a:r>
            <a:rPr lang="en-US" cap="none" sz="1100" b="0" i="0" u="none" baseline="0">
              <a:solidFill>
                <a:srgbClr val="000000"/>
              </a:solidFill>
              <a:latin typeface="Calibri"/>
              <a:ea typeface="Calibri"/>
              <a:cs typeface="Calibri"/>
            </a:rPr>
            <a:t>These figures form part of a joint data reporting exercise, covering lending to SMEs, residential mortgages and personal loans, coordinated by the British Bankers' Association (BBA) and the Council of Mortgage Lenders (CML).</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for the GB mortgage lending element are: </a:t>
          </a:r>
          <a:r>
            <a:rPr lang="en-US" cap="none" sz="1100" b="1" i="0" u="none" baseline="0">
              <a:solidFill>
                <a:srgbClr val="000000"/>
              </a:solidFill>
              <a:latin typeface="Calibri"/>
              <a:ea typeface="Calibri"/>
              <a:cs typeface="Calibri"/>
            </a:rPr>
            <a:t>Barclays, Lloyds Banking Group, HSBC, RBS, Santander UK, Clydesdale &amp; Yorkshire Banks and Nationwide Building Society</a:t>
          </a:r>
          <a:r>
            <a:rPr lang="en-US" cap="none" sz="1100" b="0" i="0" u="none" baseline="0">
              <a:solidFill>
                <a:srgbClr val="000000"/>
              </a:solidFill>
              <a:latin typeface="Calibri"/>
              <a:ea typeface="Calibri"/>
              <a:cs typeface="Calibri"/>
            </a:rPr>
            <a:t>.  With effect from Q1 2014 TSB is no longer included.   </a:t>
          </a:r>
          <a:r>
            <a:rPr lang="en-US" cap="none" sz="1100" b="0" i="0" u="none" baseline="0">
              <a:solidFill>
                <a:srgbClr val="000000"/>
              </a:solidFill>
              <a:latin typeface="Calibri"/>
              <a:ea typeface="Calibri"/>
              <a:cs typeface="Calibri"/>
            </a:rPr>
            <a:t>Collectively, these institutions account for about 70% of total mortgage lending.
</a:t>
          </a:r>
          <a:r>
            <a:rPr lang="en-US" cap="none" sz="1100" b="0" i="0" u="none" baseline="0">
              <a:solidFill>
                <a:srgbClr val="000000"/>
              </a:solidFill>
              <a:latin typeface="Calibri"/>
              <a:ea typeface="Calibri"/>
              <a:cs typeface="Calibri"/>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US" cap="none" sz="1100" b="0" i="0" u="none" baseline="0">
              <a:solidFill>
                <a:srgbClr val="000000"/>
              </a:solidFill>
              <a:latin typeface="Calibri"/>
              <a:ea typeface="Calibri"/>
              <a:cs typeface="Calibri"/>
            </a:rPr>
            <a:t> Northern Ireland.   Participating lenders for the NI mortgage lending element are: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Barclays, Lloyds Banking Group, HSBC, RBS, Santander UK, Nationwide Building Society, Allied Irish Bank, Bank of</a:t>
          </a:r>
          <a:r>
            <a:rPr lang="en-US" cap="none" sz="1100" b="1" i="0" u="none" baseline="0">
              <a:solidFill>
                <a:srgbClr val="000000"/>
              </a:solidFill>
              <a:latin typeface="Calibri"/>
              <a:ea typeface="Calibri"/>
              <a:cs typeface="Calibri"/>
            </a:rPr>
            <a:t> Ireland, Danske Bank, and Ulster Bank.  </a:t>
          </a:r>
          <a:r>
            <a:rPr lang="en-US" cap="none" sz="1100" b="0" i="0" u="none" baseline="0">
              <a:solidFill>
                <a:srgbClr val="000000"/>
              </a:solidFill>
              <a:latin typeface="Calibri"/>
              <a:ea typeface="Calibri"/>
              <a:cs typeface="Calibri"/>
            </a:rPr>
            <a:t>These lenders started to reporting  individual postcode sector breakdowns for Northern Ireland from 2014 Q4.
</a:t>
          </a:r>
          <a:r>
            <a:rPr lang="en-US" cap="none" sz="1100" b="0" i="0" u="none" baseline="0">
              <a:solidFill>
                <a:srgbClr val="000000"/>
              </a:solidFill>
              <a:latin typeface="Calibri"/>
              <a:ea typeface="Calibri"/>
              <a:cs typeface="Calibri"/>
            </a:rPr>
            <a:t>Data for Northern Ireland has been presented separately due to the different mix of  firms included in this part of the exercise.
</a:t>
          </a:r>
          <a:r>
            <a:rPr lang="en-US" cap="none" sz="1100" b="0" i="0" u="none" baseline="0">
              <a:solidFill>
                <a:srgbClr val="000000"/>
              </a:solidFill>
              <a:latin typeface="Calibri"/>
              <a:ea typeface="Calibri"/>
              <a:cs typeface="Calibri"/>
            </a:rPr>
            <a:t>Clydesdale Bank &amp; Yorkshire Bank have no material mortgage lending in Northern Ireland  and are therefore not included in this part of the exercise. 
</a:t>
          </a:r>
          <a:r>
            <a:rPr lang="en-US" cap="none" sz="1100" b="0" i="0" u="none" baseline="0">
              <a:solidFill>
                <a:srgbClr val="000000"/>
              </a:solidFill>
              <a:latin typeface="Calibri"/>
              <a:ea typeface="Calibri"/>
              <a:cs typeface="Calibri"/>
            </a:rPr>
            <a:t>All the figures shown in this Excel file are aggregate figures.  Participating lenders publish comparable figures for their own businesses separately, accessible via lenders' respective websites.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figures show the sterling equivalent value of outstanding balances (in all currencies) that have been advanced to, and drawn down by, borrowers.
</a:t>
          </a:r>
          <a:r>
            <a:rPr lang="en-US" cap="none" sz="1100" b="0" i="0" u="none" baseline="0">
              <a:solidFill>
                <a:srgbClr val="000000"/>
              </a:solidFill>
              <a:latin typeface="Calibri"/>
              <a:ea typeface="Calibri"/>
              <a:cs typeface="Calibri"/>
            </a:rPr>
            <a:t>Figures are reported using the </a:t>
          </a:r>
          <a:r>
            <a:rPr lang="en-US" cap="none" sz="1100" b="1" i="0" u="none" baseline="0">
              <a:solidFill>
                <a:srgbClr val="000000"/>
              </a:solidFill>
              <a:latin typeface="Calibri"/>
              <a:ea typeface="Calibri"/>
              <a:cs typeface="Calibri"/>
            </a:rPr>
            <a:t>Royal Mail's sector postcode classification</a:t>
          </a:r>
          <a:r>
            <a:rPr lang="en-US" cap="none" sz="1100" b="0" i="0" u="none" baseline="0">
              <a:solidFill>
                <a:srgbClr val="000000"/>
              </a:solidFill>
              <a:latin typeface="Calibri"/>
              <a:ea typeface="Calibri"/>
              <a:cs typeface="Calibri"/>
            </a:rPr>
            <a:t>, as maintained periodically by the Office for National Statistics.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Great Britain currently has about 1.8 million full postcodes, 11,000 sector postcodes, 3,000 districts and 120 postal areas.</a:t>
          </a:r>
          <a:r>
            <a:rPr lang="en-US" cap="none" sz="1100" b="0" i="0" u="none" baseline="0">
              <a:solidFill>
                <a:srgbClr val="000000"/>
              </a:solidFill>
              <a:latin typeface="Calibri"/>
              <a:ea typeface="Calibri"/>
              <a:cs typeface="Calibri"/>
            </a:rPr>
            <a:t>   In additiom</a:t>
          </a:r>
          <a:r>
            <a:rPr lang="en-US" cap="none" sz="1100" b="0" i="0" u="none" baseline="0">
              <a:solidFill>
                <a:srgbClr val="000000"/>
              </a:solidFill>
              <a:latin typeface="Calibri"/>
              <a:ea typeface="Calibri"/>
              <a:cs typeface="Calibri"/>
            </a:rPr>
            <a:t>n there are around 270 postcode sectors in Northern Ireland.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Reporting is restricted to those </a:t>
          </a:r>
          <a:r>
            <a:rPr lang="en-US" cap="none" sz="1100" b="1" i="0" u="none" baseline="0">
              <a:solidFill>
                <a:srgbClr val="000000"/>
              </a:solidFill>
              <a:latin typeface="Calibri"/>
              <a:ea typeface="Calibri"/>
              <a:cs typeface="Calibri"/>
            </a:rPr>
            <a:t>sector postcodes which are valid and live</a:t>
          </a:r>
          <a:r>
            <a:rPr lang="en-US" cap="none" sz="1100" b="0" i="0" u="none" baseline="0">
              <a:solidFill>
                <a:srgbClr val="000000"/>
              </a:solidFill>
              <a:latin typeface="Calibri"/>
              <a:ea typeface="Calibri"/>
              <a:cs typeface="Calibri"/>
            </a:rPr>
            <a:t>, according to the most recent Royal Mail listing at the time of data reporting by lenders.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Mortgage specific issues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figures are based on Bank of England reporting classifications, and will include </a:t>
          </a:r>
          <a:r>
            <a:rPr lang="en-US" cap="none" sz="1100" b="1" i="0" u="none" baseline="0">
              <a:solidFill>
                <a:srgbClr val="000000"/>
              </a:solidFill>
              <a:latin typeface="Calibri"/>
              <a:ea typeface="Calibri"/>
              <a:cs typeface="Calibri"/>
            </a:rPr>
            <a:t>most buy to let activity, as well as borrowing by home-owners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together represent about </a:t>
          </a:r>
          <a:r>
            <a:rPr lang="en-US" cap="none" sz="1100" b="1" i="0" u="none" baseline="0">
              <a:solidFill>
                <a:srgbClr val="000000"/>
              </a:solidFill>
              <a:latin typeface="Calibri"/>
              <a:ea typeface="Calibri"/>
              <a:cs typeface="Calibri"/>
            </a:rPr>
            <a:t>73% of the total national residential mortgage market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Users therefore should take considerable care in interpreting local-level figures, as they will not necessarily be truly representative of the picture for the mortgage industry as a whole.
</a:t>
          </a:r>
          <a:r>
            <a:rPr lang="en-US" cap="none" sz="1100" b="0" i="0" u="none" baseline="0">
              <a:solidFill>
                <a:srgbClr val="000000"/>
              </a:solidFill>
              <a:latin typeface="Calibri"/>
              <a:ea typeface="Calibri"/>
              <a:cs typeface="Calibri"/>
            </a:rPr>
            <a:t>More than </a:t>
          </a:r>
          <a:r>
            <a:rPr lang="en-US" cap="none" sz="1100" b="1" i="0" u="none" baseline="0">
              <a:solidFill>
                <a:srgbClr val="000000"/>
              </a:solidFill>
              <a:latin typeface="Calibri"/>
              <a:ea typeface="Calibri"/>
              <a:cs typeface="Calibri"/>
            </a:rPr>
            <a:t>1,500 GB sector postcodes </a:t>
          </a:r>
          <a:r>
            <a:rPr lang="en-US" cap="none" sz="1100" b="0" i="0" u="none" baseline="0">
              <a:solidFill>
                <a:srgbClr val="000000"/>
              </a:solidFill>
              <a:latin typeface="Calibri"/>
              <a:ea typeface="Calibri"/>
              <a:cs typeface="Calibri"/>
            </a:rPr>
            <a:t>are "non-geographic' in nature and used solely for mail routing purposes.  As they do not reflect where people live, they are not relevant for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lending.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do borrowing levels indicate?
</a:t>
          </a:r>
          <a:r>
            <a:rPr lang="en-US" cap="none" sz="1100" b="0" i="0" u="none" baseline="0">
              <a:solidFill>
                <a:srgbClr val="000000"/>
              </a:solidFill>
              <a:latin typeface="Calibri"/>
              <a:ea typeface="Calibri"/>
              <a:cs typeface="Calibri"/>
            </a:rPr>
            <a:t>Stock levels are not equivalent to current demand nor new borrowing. They will comprise borrowing agreements made in the past, new agreements, repayments and borrowing written off.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being reported?
</a:t>
          </a:r>
          <a:r>
            <a:rPr lang="en-US" cap="none" sz="1100" b="0" i="0" u="none" baseline="0">
              <a:solidFill>
                <a:srgbClr val="000000"/>
              </a:solidFill>
              <a:latin typeface="Calibri"/>
              <a:ea typeface="Calibri"/>
              <a:cs typeface="Calibri"/>
            </a:rPr>
            <a:t>Lenders report on three separate business streams: SMEs, residential mortgages and unsecured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figures reflect the total amount of borrowing outstanding on customer accounts. This figure is likely to fluctuate over time for a number of reasons including the following:
</a:t>
          </a:r>
          <a:r>
            <a:rPr lang="en-US" cap="none" sz="1100" b="0" i="0" u="none" baseline="0">
              <a:solidFill>
                <a:srgbClr val="000000"/>
              </a:solidFill>
              <a:latin typeface="Calibri"/>
              <a:ea typeface="Calibri"/>
              <a:cs typeface="Calibri"/>
            </a:rPr>
            <a:t>new borrowing agreements are entered into
</a:t>
          </a:r>
          <a:r>
            <a:rPr lang="en-US" cap="none" sz="1100" b="0" i="0" u="none" baseline="0">
              <a:solidFill>
                <a:srgbClr val="000000"/>
              </a:solidFill>
              <a:latin typeface="Calibri"/>
              <a:ea typeface="Calibri"/>
              <a:cs typeface="Calibri"/>
            </a:rPr>
            <a:t>customers repay borrowing in part or in full
</a:t>
          </a:r>
          <a:r>
            <a:rPr lang="en-US" cap="none" sz="1100" b="0" i="0" u="none" baseline="0">
              <a:solidFill>
                <a:srgbClr val="000000"/>
              </a:solidFill>
              <a:latin typeface="Calibri"/>
              <a:ea typeface="Calibri"/>
              <a:cs typeface="Calibri"/>
            </a:rPr>
            <a:t>existing agreements mature
</a:t>
          </a:r>
          <a:r>
            <a:rPr lang="en-US" cap="none" sz="1100" b="0" i="0" u="none" baseline="0">
              <a:solidFill>
                <a:srgbClr val="000000"/>
              </a:solidFill>
              <a:latin typeface="Calibri"/>
              <a:ea typeface="Calibri"/>
              <a:cs typeface="Calibri"/>
            </a:rPr>
            <a:t>borrowers move location
</a:t>
          </a:r>
          <a:r>
            <a:rPr lang="en-US" cap="none" sz="1100" b="0" i="0" u="none" baseline="0">
              <a:solidFill>
                <a:srgbClr val="000000"/>
              </a:solidFill>
              <a:latin typeface="Calibri"/>
              <a:ea typeface="Calibri"/>
              <a:cs typeface="Calibri"/>
            </a:rPr>
            <a:t>borrowers switch into or out of alternative finance products
</a:t>
          </a:r>
          <a:r>
            <a:rPr lang="en-US" cap="none" sz="1100" b="0" i="0" u="none" baseline="0">
              <a:solidFill>
                <a:srgbClr val="000000"/>
              </a:solidFill>
              <a:latin typeface="Calibri"/>
              <a:ea typeface="Calibri"/>
              <a:cs typeface="Calibri"/>
            </a:rPr>
            <a:t>borrowers switch to a different lender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a sector postcode?
</a:t>
          </a:r>
          <a:r>
            <a:rPr lang="en-US" cap="none" sz="1100" b="0" i="0" u="none" baseline="0">
              <a:solidFill>
                <a:srgbClr val="000000"/>
              </a:solidFill>
              <a:latin typeface="Calibri"/>
              <a:ea typeface="Calibri"/>
              <a:cs typeface="Calibri"/>
            </a:rPr>
            <a:t>This exercise centres on the postal addresses represented by Royal Mail postcodes. The postal address is a sorting and routing instruction to Royal Mail and not always a geographically accurate description of where properties are located.
</a:t>
          </a:r>
          <a:r>
            <a:rPr lang="en-US" cap="none" sz="1100" b="0" i="0" u="none" baseline="0">
              <a:solidFill>
                <a:srgbClr val="000000"/>
              </a:solidFill>
              <a:latin typeface="Calibri"/>
              <a:ea typeface="Calibri"/>
              <a:cs typeface="Calibri"/>
            </a:rPr>
            <a:t>They are made up of several components,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Royal Mail continuously reviews and makes changes to its postcodes, for example, when there are new homes or businesses in a development area, new or re-routed roads, or lack of codes for extra capacity.
</a:t>
          </a:r>
          <a:r>
            <a:rPr lang="en-US" cap="none" sz="1100" b="0" i="0" u="none" baseline="0">
              <a:solidFill>
                <a:srgbClr val="000000"/>
              </a:solidFill>
              <a:latin typeface="Calibri"/>
              <a:ea typeface="Calibri"/>
              <a:cs typeface="Calibri"/>
            </a:rPr>
            <a:t>The data published here reflects borrowing in 'live' postcodes  as published by the Royal Mail in the reporting period.
</a:t>
          </a:r>
          <a:r>
            <a:rPr lang="en-US" cap="none" sz="1100" b="0" i="0" u="none" baseline="0">
              <a:solidFill>
                <a:srgbClr val="000000"/>
              </a:solidFill>
              <a:latin typeface="Calibri"/>
              <a:ea typeface="Calibri"/>
              <a:cs typeface="Calibri"/>
            </a:rPr>
            <a:t>There are around 1.8 million full postcodes, 10,000 sector postcodes, 3,000 districts and 120 postal areas in Great Britain. More than 1,500 of these sector postcodes are ‘non-geographic’ in nature.
</a:t>
          </a:r>
          <a:r>
            <a:rPr lang="en-US" cap="none" sz="1100" b="0" i="0" u="none" baseline="0">
              <a:solidFill>
                <a:srgbClr val="000000"/>
              </a:solidFill>
              <a:latin typeface="Calibri"/>
              <a:ea typeface="Calibri"/>
              <a:cs typeface="Calibri"/>
            </a:rPr>
            <a:t>There are a number of alternative geographical classifications, for example county, local authorities and parliamentary constituencies, but these do not necessarily directly map across to sector postcodes.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Protecting customer confidentiality
</a:t>
          </a:r>
          <a:r>
            <a:rPr lang="en-US" cap="none" sz="1100" b="0" i="0" u="none" baseline="0">
              <a:solidFill>
                <a:srgbClr val="000000"/>
              </a:solidFill>
              <a:latin typeface="Calibri"/>
              <a:ea typeface="Calibri"/>
              <a:cs typeface="Calibri"/>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r>
            <a:rPr lang="en-US" cap="none" sz="14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Why are some figures not available?
</a:t>
          </a:r>
          <a:r>
            <a:rPr lang="en-US" cap="none" sz="1100" b="0" i="0" u="none" baseline="0">
              <a:solidFill>
                <a:srgbClr val="000000"/>
              </a:solidFill>
              <a:latin typeface="Calibri"/>
              <a:ea typeface="Calibri"/>
              <a:cs typeface="Calibri"/>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
</a:t>
          </a:r>
          <a:r>
            <a:rPr lang="en-US" cap="none" sz="1100" b="0" i="0" u="none" baseline="0">
              <a:solidFill>
                <a:srgbClr val="000000"/>
              </a:solidFill>
              <a:latin typeface="Calibri"/>
              <a:ea typeface="Calibri"/>
              <a:cs typeface="Calibri"/>
            </a:rPr>
            <a:t>A general level of protection for customers is afforded by publishing postcode figures six months after the end of the reporting period. This is a deliberate part of the design of this exercise, and will be an on-going feature.
</a:t>
          </a:r>
          <a:r>
            <a:rPr lang="en-US" cap="none" sz="1100" b="0" i="0" u="none" baseline="0">
              <a:solidFill>
                <a:srgbClr val="000000"/>
              </a:solidFill>
              <a:latin typeface="Calibri"/>
              <a:ea typeface="Calibri"/>
              <a:cs typeface="Calibri"/>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r>
            <a:rPr lang="en-US" cap="none" sz="1100" b="0" i="0" u="none" baseline="0">
              <a:solidFill>
                <a:srgbClr val="000000"/>
              </a:solidFill>
              <a:latin typeface="Calibri"/>
              <a:ea typeface="Calibri"/>
              <a:cs typeface="Calibri"/>
            </a:rPr>
            <a:t>Borrowing amounts outstanding for a postcode sector are not disclosed if;
</a:t>
          </a:r>
          <a:r>
            <a:rPr lang="en-US" cap="none" sz="1100" b="0" i="0" u="none" baseline="0">
              <a:solidFill>
                <a:srgbClr val="000000"/>
              </a:solidFill>
              <a:latin typeface="Calibri"/>
              <a:ea typeface="Calibri"/>
              <a:cs typeface="Calibri"/>
            </a:rPr>
            <a:t>There are fewer than 10 borrowers active in the postcode sector, or
</a:t>
          </a:r>
          <a:r>
            <a:rPr lang="en-US" cap="none" sz="1100" b="0" i="0" u="none" baseline="0">
              <a:solidFill>
                <a:srgbClr val="000000"/>
              </a:solidFill>
              <a:latin typeface="Calibri"/>
              <a:ea typeface="Calibri"/>
              <a:cs typeface="Calibri"/>
            </a:rPr>
            <a:t>Borrowing  within the postcode sector is highly concentrated  amongst a small number of borrowers.
</a:t>
          </a:r>
          <a:r>
            <a:rPr lang="en-US" cap="none" sz="1100" b="0" i="0" u="none" baseline="0">
              <a:solidFill>
                <a:srgbClr val="000000"/>
              </a:solidFill>
              <a:latin typeface="Calibri"/>
              <a:ea typeface="Calibri"/>
              <a:cs typeface="Calibri"/>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BBA and CML aggregate datasets, the BBA and CML take further steps to protect against disclosure in redacted postcode sectors as the data is aggregated.
</a:t>
          </a:r>
          <a:r>
            <a:rPr lang="en-US" cap="none" sz="1100" b="0" i="0" u="none" baseline="0">
              <a:solidFill>
                <a:srgbClr val="000000"/>
              </a:solidFill>
              <a:latin typeface="Calibri"/>
              <a:ea typeface="Calibri"/>
              <a:cs typeface="Calibri"/>
            </a:rPr>
            <a:t>For example, if 6 lenders publish data in a postcode sector but 1 lender is required to redact their total for that sector, the publication of the full (7 lender) total by the BBA/ CML in the aggregate data set  would disclose the redacted value of the 7</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lender. 
</a:t>
          </a:r>
          <a:r>
            <a:rPr lang="en-US" cap="none" sz="1100" b="0" i="0" u="none" baseline="0">
              <a:solidFill>
                <a:srgbClr val="000000"/>
              </a:solidFill>
              <a:latin typeface="Calibri"/>
              <a:ea typeface="Calibri"/>
              <a:cs typeface="Calibri"/>
            </a:rPr>
            <a:t>To protect against this inadvertent discloser, the BBA / CML only publish the sum of all 7 lenders where either no lenders have been required to redact their totals or where there 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more than 2 lender redactions in the sector.  If either one or two lenders are required to redact their sector total (as in the example above), BBA / CML will only publish the sum of the publishable lenders data.
</a:t>
          </a:r>
          <a:r>
            <a:rPr lang="en-US" cap="none" sz="1100" b="0" i="0" u="none" baseline="0">
              <a:solidFill>
                <a:srgbClr val="000000"/>
              </a:solidFill>
              <a:latin typeface="Calibri"/>
              <a:ea typeface="Calibri"/>
              <a:cs typeface="Calibri"/>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
</a:t>
          </a:r>
          <a:r>
            <a:rPr lang="en-US" cap="none" sz="1100" b="0" i="0" u="none" baseline="0">
              <a:solidFill>
                <a:srgbClr val="000000"/>
              </a:solidFill>
              <a:latin typeface="Calibri"/>
              <a:ea typeface="Calibri"/>
              <a:cs typeface="Calibri"/>
            </a:rPr>
            <a:t>Individual lenders also need to ensure customer information is protected and, by necessity, will have more extensive redactions.
</a:t>
          </a:r>
          <a:r>
            <a:rPr lang="en-US" cap="none" sz="1100" b="0" i="0" u="none" baseline="0">
              <a:solidFill>
                <a:srgbClr val="000000"/>
              </a:solidFill>
              <a:latin typeface="Calibri"/>
              <a:ea typeface="Calibri"/>
              <a:cs typeface="Calibri"/>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
</a:t>
          </a:r>
          <a:r>
            <a:rPr lang="en-US" cap="none" sz="1100" b="1"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is the market coverage of this initiative?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314325</xdr:colOff>
      <xdr:row>47</xdr:row>
      <xdr:rowOff>171450</xdr:rowOff>
    </xdr:from>
    <xdr:to>
      <xdr:col>4</xdr:col>
      <xdr:colOff>552450</xdr:colOff>
      <xdr:row>51</xdr:row>
      <xdr:rowOff>104775</xdr:rowOff>
    </xdr:to>
    <xdr:pic>
      <xdr:nvPicPr>
        <xdr:cNvPr id="2" name="Picture 2" descr="Postcode lending notes to editors image"/>
        <xdr:cNvPicPr preferRelativeResize="1">
          <a:picLocks noChangeAspect="1"/>
        </xdr:cNvPicPr>
      </xdr:nvPicPr>
      <xdr:blipFill>
        <a:blip r:embed="rId1"/>
        <a:stretch>
          <a:fillRect/>
        </a:stretch>
      </xdr:blipFill>
      <xdr:spPr>
        <a:xfrm>
          <a:off x="314325" y="8829675"/>
          <a:ext cx="41148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1">
        <row r="7">
          <cell r="G7" t="str">
            <v>WC2B4PJ</v>
          </cell>
          <cell r="I7">
            <v>5</v>
          </cell>
          <cell r="J7">
            <v>7</v>
          </cell>
          <cell r="K7" t="str">
            <v>WC2B</v>
          </cell>
          <cell r="L7" t="str">
            <v>4PJ</v>
          </cell>
        </row>
        <row r="9">
          <cell r="A9" t="str">
            <v>WC2B 4</v>
          </cell>
          <cell r="G9" t="str">
            <v>WC</v>
          </cell>
          <cell r="I9" t="str">
            <v>WC2B</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1">
        <row r="7">
          <cell r="G7" t="str">
            <v>RM26AL</v>
          </cell>
          <cell r="I7">
            <v>4</v>
          </cell>
          <cell r="J7">
            <v>6</v>
          </cell>
          <cell r="K7" t="str">
            <v>RM2</v>
          </cell>
          <cell r="L7" t="str">
            <v>6AL</v>
          </cell>
        </row>
        <row r="9">
          <cell r="A9" t="str">
            <v>RM2 6</v>
          </cell>
          <cell r="G9" t="str">
            <v>RM</v>
          </cell>
          <cell r="I9" t="str">
            <v>RM2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1">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99:K108"/>
  <sheetViews>
    <sheetView tabSelected="1" zoomScalePageLayoutView="0" workbookViewId="0" topLeftCell="A1">
      <selection activeCell="P1" sqref="P1"/>
    </sheetView>
  </sheetViews>
  <sheetFormatPr defaultColWidth="9.00390625" defaultRowHeight="14.25"/>
  <cols>
    <col min="1" max="1" width="9.00390625" style="14" customWidth="1"/>
    <col min="2" max="2" width="22.125" style="14" customWidth="1"/>
    <col min="3" max="3" width="10.00390625" style="14" customWidth="1"/>
    <col min="4" max="4" width="9.75390625" style="14" customWidth="1"/>
    <col min="5" max="5" width="11.75390625" style="14" customWidth="1"/>
    <col min="6" max="6" width="6.00390625" style="14" customWidth="1"/>
    <col min="7" max="7" width="3.375" style="14" customWidth="1"/>
    <col min="8" max="8" width="22.125" style="14" customWidth="1"/>
    <col min="9" max="15" width="9.00390625" style="14" customWidth="1"/>
    <col min="16" max="16" width="17.25390625" style="14" customWidth="1"/>
    <col min="17" max="17" width="21.00390625" style="14" customWidth="1"/>
    <col min="18" max="18" width="9.00390625" style="14" customWidth="1"/>
    <col min="19" max="20" width="17.125" style="14" customWidth="1"/>
    <col min="21" max="16384" width="9.00390625" style="14" customWidth="1"/>
  </cols>
  <sheetData>
    <row r="1" ht="15"/>
    <row r="2" ht="15"/>
    <row r="3" ht="15"/>
    <row r="4" ht="15"/>
    <row r="5" ht="15"/>
    <row r="6" ht="15"/>
    <row r="7" ht="15"/>
    <row r="8" ht="15"/>
    <row r="9" ht="15"/>
    <row r="10" ht="15"/>
    <row r="11" ht="15"/>
    <row r="12" ht="15"/>
    <row r="13" ht="15"/>
    <row r="14" ht="15"/>
    <row r="15" ht="15"/>
    <row r="16" ht="15"/>
    <row r="48" ht="15"/>
    <row r="49" ht="15"/>
    <row r="50" ht="15"/>
    <row r="51" ht="15"/>
    <row r="52" ht="15"/>
    <row r="99" spans="2:8" ht="15">
      <c r="B99" s="15" t="s">
        <v>291</v>
      </c>
      <c r="C99" s="16"/>
      <c r="D99" s="16"/>
      <c r="E99" s="16"/>
      <c r="F99" s="16"/>
      <c r="G99" s="16"/>
      <c r="H99" s="15" t="s">
        <v>292</v>
      </c>
    </row>
    <row r="100" spans="2:11" ht="15">
      <c r="B100" s="63"/>
      <c r="C100" s="17" t="s">
        <v>293</v>
      </c>
      <c r="D100" s="18" t="s">
        <v>294</v>
      </c>
      <c r="E100" s="17" t="s">
        <v>295</v>
      </c>
      <c r="F100" s="16"/>
      <c r="G100" s="16"/>
      <c r="H100" s="63"/>
      <c r="I100" s="17" t="s">
        <v>293</v>
      </c>
      <c r="J100" s="18" t="s">
        <v>294</v>
      </c>
      <c r="K100" s="17" t="s">
        <v>295</v>
      </c>
    </row>
    <row r="101" spans="2:11" ht="15">
      <c r="B101" s="64"/>
      <c r="C101" s="19"/>
      <c r="D101" s="20"/>
      <c r="E101" s="19" t="s">
        <v>296</v>
      </c>
      <c r="F101" s="16"/>
      <c r="G101" s="16"/>
      <c r="H101" s="64"/>
      <c r="I101" s="19"/>
      <c r="J101" s="20"/>
      <c r="K101" s="19" t="s">
        <v>296</v>
      </c>
    </row>
    <row r="102" spans="2:11" ht="25.5">
      <c r="B102" s="21" t="s">
        <v>297</v>
      </c>
      <c r="C102" s="22"/>
      <c r="D102" s="22"/>
      <c r="E102" s="23"/>
      <c r="H102" s="21" t="s">
        <v>297</v>
      </c>
      <c r="I102" s="22"/>
      <c r="J102" s="22"/>
      <c r="K102" s="23"/>
    </row>
    <row r="103" spans="2:11" ht="25.5">
      <c r="B103" s="24" t="s">
        <v>298</v>
      </c>
      <c r="C103" s="25"/>
      <c r="D103" s="25"/>
      <c r="E103" s="26"/>
      <c r="H103" s="24" t="s">
        <v>298</v>
      </c>
      <c r="I103" s="25"/>
      <c r="J103" s="25"/>
      <c r="K103" s="26"/>
    </row>
    <row r="104" spans="2:11" ht="38.25">
      <c r="B104" s="27" t="s">
        <v>299</v>
      </c>
      <c r="C104" s="28"/>
      <c r="D104" s="28"/>
      <c r="E104" s="29"/>
      <c r="H104" s="27" t="s">
        <v>299</v>
      </c>
      <c r="I104" s="28"/>
      <c r="J104" s="28"/>
      <c r="K104" s="29"/>
    </row>
    <row r="105" spans="2:11" ht="51">
      <c r="B105" s="21" t="s">
        <v>300</v>
      </c>
      <c r="C105" s="30"/>
      <c r="D105" s="30"/>
      <c r="E105" s="31"/>
      <c r="H105" s="21" t="s">
        <v>300</v>
      </c>
      <c r="I105" s="30"/>
      <c r="J105" s="30"/>
      <c r="K105" s="31"/>
    </row>
    <row r="106" spans="2:11" ht="25.5">
      <c r="B106" s="24" t="s">
        <v>301</v>
      </c>
      <c r="C106" s="22"/>
      <c r="D106" s="22"/>
      <c r="E106" s="23"/>
      <c r="H106" s="24" t="s">
        <v>302</v>
      </c>
      <c r="I106" s="22"/>
      <c r="J106" s="22"/>
      <c r="K106" s="23"/>
    </row>
    <row r="107" spans="2:11" ht="38.25">
      <c r="B107" s="24" t="s">
        <v>303</v>
      </c>
      <c r="C107" s="32"/>
      <c r="D107" s="32"/>
      <c r="E107" s="33"/>
      <c r="H107" s="24" t="s">
        <v>303</v>
      </c>
      <c r="I107" s="32"/>
      <c r="J107" s="32"/>
      <c r="K107" s="33"/>
    </row>
    <row r="108" spans="2:11" ht="25.5">
      <c r="B108" s="24" t="s">
        <v>304</v>
      </c>
      <c r="C108" s="34"/>
      <c r="D108" s="25"/>
      <c r="E108" s="26"/>
      <c r="H108" s="24" t="s">
        <v>304</v>
      </c>
      <c r="I108" s="34"/>
      <c r="J108" s="25"/>
      <c r="K108" s="26"/>
    </row>
  </sheetData>
  <sheetProtection/>
  <mergeCells count="2">
    <mergeCell ref="B100:B101"/>
    <mergeCell ref="H100:H101"/>
  </mergeCells>
  <printOptions/>
  <pageMargins left="0.7086614173228346" right="0.7086614173228346" top="0.7480314960629921" bottom="0.7480314960629921" header="0.31496062992125984" footer="0.31496062992125984"/>
  <pageSetup fitToHeight="3" fitToWidth="1" horizontalDpi="600" verticalDpi="600" orientation="landscape" paperSize="8" scale="71" r:id="rId4"/>
  <drawing r:id="rId3"/>
  <legacyDrawing r:id="rId2"/>
</worksheet>
</file>

<file path=xl/worksheets/sheet2.xml><?xml version="1.0" encoding="utf-8"?>
<worksheet xmlns="http://schemas.openxmlformats.org/spreadsheetml/2006/main" xmlns:r="http://schemas.openxmlformats.org/officeDocument/2006/relationships">
  <dimension ref="A1:AI42"/>
  <sheetViews>
    <sheetView showGridLines="0" zoomScalePageLayoutView="0" workbookViewId="0" topLeftCell="A1">
      <selection activeCell="A5" sqref="A5"/>
    </sheetView>
  </sheetViews>
  <sheetFormatPr defaultColWidth="9.00390625" defaultRowHeight="16.5" customHeight="1"/>
  <cols>
    <col min="1" max="1" width="32.625" style="38" customWidth="1"/>
    <col min="2" max="2" width="1.4921875" style="38" customWidth="1"/>
    <col min="3" max="3" width="29.25390625" style="38" customWidth="1"/>
    <col min="4" max="4" width="1.875" style="38" customWidth="1"/>
    <col min="5" max="5" width="55.375" style="38" customWidth="1"/>
    <col min="6" max="6" width="12.375" style="38" hidden="1" customWidth="1"/>
    <col min="7" max="29" width="8.00390625" style="38" hidden="1" customWidth="1"/>
    <col min="30" max="30" width="56.75390625" style="38" hidden="1" customWidth="1"/>
    <col min="31" max="31" width="17.75390625" style="38" hidden="1" customWidth="1"/>
    <col min="32" max="43" width="0" style="38" hidden="1" customWidth="1"/>
    <col min="44" max="16384" width="9.00390625" style="38" customWidth="1"/>
  </cols>
  <sheetData>
    <row r="1" spans="1:30" ht="30" customHeight="1">
      <c r="A1" s="35" t="s">
        <v>331</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5.25" customHeight="1">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29" ht="25.5" customHeight="1">
      <c r="A3" s="39" t="s">
        <v>305</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3:28" ht="5.25" customHeight="1" thickBot="1">
      <c r="C4" s="40"/>
      <c r="D4" s="40"/>
      <c r="I4" s="38" t="b">
        <f aca="true" t="shared" si="0" ref="I4:AB4">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1</v>
      </c>
      <c r="Y4" s="38" t="b">
        <f t="shared" si="0"/>
        <v>1</v>
      </c>
      <c r="Z4" s="38" t="b">
        <f t="shared" si="0"/>
        <v>1</v>
      </c>
      <c r="AA4" s="38" t="b">
        <f t="shared" si="0"/>
        <v>0</v>
      </c>
      <c r="AB4" s="38" t="b">
        <f t="shared" si="0"/>
        <v>0</v>
      </c>
    </row>
    <row r="5" spans="1:4" ht="27.75" customHeight="1" thickBot="1">
      <c r="A5" s="41" t="s">
        <v>327</v>
      </c>
      <c r="C5" s="42">
        <f>IF(AND(LEN($A$5)&gt;0,LEN($A$5)&lt;5),"ERROR: INCOMPLETE POSTCODE",IF(OR($A5="",$A5="Type your postcode here"),"",IF(AND(NOT(ISBLANK($G$9)),NOT(ISNA($G$9)))=FALSE,"ERROR, INCOMPLETE OR INVALID","")))</f>
      </c>
      <c r="D5" s="40"/>
    </row>
    <row r="6" spans="3:4" ht="9" customHeight="1">
      <c r="C6" s="40"/>
      <c r="D6" s="40"/>
    </row>
    <row r="7" spans="1:35" ht="24.75" customHeight="1">
      <c r="A7" s="43" t="s">
        <v>306</v>
      </c>
      <c r="D7" s="44"/>
      <c r="E7" s="44"/>
      <c r="G7" s="38" t="str">
        <f>UPPER(SUBSTITUTE(A5," ",""))</f>
        <v>BT126FG</v>
      </c>
      <c r="H7" s="38" t="str">
        <f>FirstBitOfPostcode&amp;" "&amp;SecondBitOfPostcode</f>
        <v>BT12 6FG</v>
      </c>
      <c r="I7" s="38">
        <f ca="1">OFFSET($A$3,0,MATCH(TRUE,$4:$4,0)-1)</f>
        <v>5</v>
      </c>
      <c r="J7" s="38">
        <f>LEN(PostcodeNoSpaces)</f>
        <v>7</v>
      </c>
      <c r="K7" s="38" t="str">
        <f>TRIM(MID(PostcodeNoSpaces,1,PositionOfLastNumberInPostcodeString-1))</f>
        <v>BT12</v>
      </c>
      <c r="L7" s="38" t="str">
        <f>TRIM(MID(PostcodeNoSpaces,PositionOfLastNumberInPostcodeString,LengthOfPostcodeString-PositionOfLastNumberInPostcodeString+1))</f>
        <v>6FG</v>
      </c>
      <c r="AE7" s="44"/>
      <c r="AF7" s="44"/>
      <c r="AG7" s="44"/>
      <c r="AH7" s="44"/>
      <c r="AI7" s="44"/>
    </row>
    <row r="8" spans="1:4" ht="18" customHeight="1" thickBot="1">
      <c r="A8" s="43" t="s">
        <v>307</v>
      </c>
      <c r="B8" s="36"/>
      <c r="C8" s="45" t="s">
        <v>308</v>
      </c>
      <c r="D8" s="40"/>
    </row>
    <row r="9" spans="1:30" ht="16.5" customHeight="1" thickBot="1">
      <c r="A9" s="46" t="str">
        <f>IF(LEN(C5)&gt;0,"",FirstBitOfPostcode&amp;" "&amp;LEFT(SecondBitOfPostcode,1))</f>
        <v>BT12 6</v>
      </c>
      <c r="B9" s="47"/>
      <c r="C9" s="46" t="str">
        <f>PostcodeArea&amp;" - "&amp;VLOOKUP(PostcodeArea,'All sectors and area residuals'!$B:$C,2,0)</f>
        <v>BT - Northern Ireland</v>
      </c>
      <c r="D9" s="40"/>
      <c r="G9" s="48" t="str">
        <f>IF(ISNUMBER(VALUE(MID(PostcodeDistrict,2,1))),LEFT(PostcodeDistrict,1),LEFT(PostcodeDistrict,2))</f>
        <v>BT</v>
      </c>
      <c r="I9" s="49" t="str">
        <f>FirstBitOfPostcode</f>
        <v>BT12</v>
      </c>
      <c r="AD9" s="44"/>
    </row>
    <row r="10" spans="1:30" ht="16.5" customHeight="1">
      <c r="A10" s="50"/>
      <c r="B10" s="50"/>
      <c r="C10" s="40"/>
      <c r="D10" s="40"/>
      <c r="AD10" s="44"/>
    </row>
    <row r="11" spans="1:30" ht="16.5" customHeight="1" thickBot="1">
      <c r="A11" s="51" t="s">
        <v>309</v>
      </c>
      <c r="B11" s="50"/>
      <c r="C11" s="52" t="s">
        <v>310</v>
      </c>
      <c r="D11" s="40"/>
      <c r="F11" s="53"/>
      <c r="AD11" s="44"/>
    </row>
    <row r="12" spans="1:30" s="36" customFormat="1" ht="18" customHeight="1" thickBot="1">
      <c r="A12" s="51" t="s">
        <v>311</v>
      </c>
      <c r="B12" s="50"/>
      <c r="C12" s="58" t="s">
        <v>328</v>
      </c>
      <c r="D12" s="37"/>
      <c r="AD12" s="44"/>
    </row>
    <row r="13" spans="1:30" ht="16.5" customHeight="1" thickBot="1">
      <c r="A13" s="51" t="s">
        <v>315</v>
      </c>
      <c r="B13" s="51"/>
      <c r="D13" s="40"/>
      <c r="F13" s="53"/>
      <c r="AD13" s="44"/>
    </row>
    <row r="14" spans="1:32" ht="16.5" customHeight="1" thickBot="1">
      <c r="A14" s="54">
        <f>IF(ISERROR(VLOOKUP(PostcodeSector,'All sectors and area residuals'!$A:$E,MATCH($C$12,'All sectors and area residuals'!$1:$1,0),0)),"",VLOOKUP(PostcodeSector,'All sectors and area residuals'!$A:$E,MATCH($C$12,'All sectors and area residuals'!$1:$1,0),0))</f>
        <v>5025200.4</v>
      </c>
      <c r="C14" s="55"/>
      <c r="D14" s="44"/>
      <c r="E14" s="44"/>
      <c r="F14" s="53"/>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6" ht="16.5" customHeight="1" thickBot="1">
      <c r="E16" s="56"/>
    </row>
    <row r="17" ht="47.25" customHeight="1" thickBot="1" thickTop="1">
      <c r="A17" s="57" t="s">
        <v>313</v>
      </c>
    </row>
    <row r="18" ht="16.5" customHeight="1" thickTop="1"/>
    <row r="25" ht="16.5" customHeight="1" hidden="1">
      <c r="A25" s="38" t="s">
        <v>314</v>
      </c>
    </row>
    <row r="26" ht="16.5" customHeight="1" hidden="1">
      <c r="A26" s="38" t="s">
        <v>315</v>
      </c>
    </row>
    <row r="27" ht="16.5" customHeight="1" hidden="1">
      <c r="A27" s="38" t="s">
        <v>316</v>
      </c>
    </row>
    <row r="28" ht="16.5" customHeight="1" hidden="1">
      <c r="A28" s="38" t="s">
        <v>317</v>
      </c>
    </row>
    <row r="29" ht="16.5" customHeight="1" hidden="1">
      <c r="A29" s="38" t="s">
        <v>312</v>
      </c>
    </row>
    <row r="30" ht="16.5" customHeight="1" hidden="1">
      <c r="A30" s="38" t="s">
        <v>318</v>
      </c>
    </row>
    <row r="31" ht="16.5" customHeight="1" hidden="1">
      <c r="A31" s="38" t="s">
        <v>319</v>
      </c>
    </row>
    <row r="32" ht="16.5" customHeight="1" hidden="1">
      <c r="A32" s="38" t="s">
        <v>320</v>
      </c>
    </row>
    <row r="33" ht="16.5" customHeight="1" hidden="1">
      <c r="A33" s="38" t="s">
        <v>321</v>
      </c>
    </row>
    <row r="34" ht="16.5" customHeight="1" hidden="1">
      <c r="A34" s="38" t="s">
        <v>322</v>
      </c>
    </row>
    <row r="35" ht="16.5" customHeight="1" hidden="1">
      <c r="A35" s="38" t="s">
        <v>323</v>
      </c>
    </row>
    <row r="36" ht="16.5" customHeight="1" hidden="1">
      <c r="A36" s="38" t="s">
        <v>324</v>
      </c>
    </row>
    <row r="37" ht="16.5" customHeight="1" hidden="1">
      <c r="A37" s="38" t="s">
        <v>325</v>
      </c>
    </row>
    <row r="38" spans="1:30" ht="16.5" customHeight="1" hidden="1">
      <c r="A38" s="38" t="s">
        <v>326</v>
      </c>
      <c r="AD38" s="44"/>
    </row>
    <row r="39" ht="16.5" customHeight="1">
      <c r="AD39" s="44"/>
    </row>
    <row r="40" ht="16.5" customHeight="1">
      <c r="AD40" s="44"/>
    </row>
    <row r="41" ht="16.5" customHeight="1">
      <c r="AD41" s="44"/>
    </row>
    <row r="42" ht="16.5" customHeight="1">
      <c r="AD42" s="44"/>
    </row>
  </sheetData>
  <sheetProtection/>
  <conditionalFormatting sqref="A7:B9 A10:C10 D9:AC13 C8 A11:B12 A14 F14">
    <cfRule type="expression" priority="6" dxfId="5">
      <formula>AND(NOT(ISBLANK($A$9)),NOT(ISNA($A$9)))=FALSE</formula>
    </cfRule>
  </conditionalFormatting>
  <conditionalFormatting sqref="C9">
    <cfRule type="expression" priority="5" dxfId="5">
      <formula>AND(NOT(ISBLANK($A$9)),NOT(ISNA($A$9)))=FALSE</formula>
    </cfRule>
  </conditionalFormatting>
  <conditionalFormatting sqref="C9 G9 I9">
    <cfRule type="expression" priority="4" dxfId="5">
      <formula>AND(NOT(ISBLANK(C9)),NOT(ISNA($A$9)))=FALSE</formula>
    </cfRule>
  </conditionalFormatting>
  <conditionalFormatting sqref="A13:B13">
    <cfRule type="expression" priority="3" dxfId="5">
      <formula>AND(NOT(ISBLANK($A$9)),NOT(ISNA($A$9)))=FALSE</formula>
    </cfRule>
  </conditionalFormatting>
  <conditionalFormatting sqref="C5 F7:AC7">
    <cfRule type="expression" priority="7" dxfId="6">
      <formula>LEN($C$5)&gt;0</formula>
    </cfRule>
  </conditionalFormatting>
  <hyperlinks>
    <hyperlink ref="A17" location="'All sectors and area residuals'!A2" display="'All sectors and area residuals'!A2"/>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50"/>
  <sheetViews>
    <sheetView showGridLines="0" zoomScalePageLayoutView="0" workbookViewId="0" topLeftCell="A1">
      <selection activeCell="A1" sqref="A1"/>
    </sheetView>
  </sheetViews>
  <sheetFormatPr defaultColWidth="9.00390625" defaultRowHeight="14.25"/>
  <cols>
    <col min="1" max="1" width="2.50390625" style="4" customWidth="1"/>
    <col min="2" max="2" width="5.875" style="4" customWidth="1"/>
    <col min="3" max="3" width="1.37890625" style="3" bestFit="1" customWidth="1"/>
    <col min="4" max="16384" width="9.00390625" style="4" customWidth="1"/>
  </cols>
  <sheetData>
    <row r="1" spans="1:2" ht="18">
      <c r="A1" s="1"/>
      <c r="B1" s="2" t="s">
        <v>271</v>
      </c>
    </row>
    <row r="2" ht="12.75">
      <c r="A2" s="1"/>
    </row>
    <row r="3" spans="1:2" ht="12.75">
      <c r="A3" s="5"/>
      <c r="B3" s="6" t="s">
        <v>268</v>
      </c>
    </row>
    <row r="4" spans="1:15" ht="12">
      <c r="A4" s="7"/>
      <c r="C4" s="74" t="str">
        <f>CHAR(149)</f>
        <v>•</v>
      </c>
      <c r="D4" s="71" t="s">
        <v>272</v>
      </c>
      <c r="E4" s="72"/>
      <c r="F4" s="72"/>
      <c r="G4" s="72"/>
      <c r="H4" s="72"/>
      <c r="I4" s="72"/>
      <c r="J4" s="72"/>
      <c r="K4" s="72"/>
      <c r="L4" s="72"/>
      <c r="M4" s="72"/>
      <c r="N4" s="72"/>
      <c r="O4" s="72"/>
    </row>
    <row r="5" spans="1:15" ht="12">
      <c r="A5" s="7"/>
      <c r="C5" s="75"/>
      <c r="D5" s="72"/>
      <c r="E5" s="72"/>
      <c r="F5" s="72"/>
      <c r="G5" s="72"/>
      <c r="H5" s="72"/>
      <c r="I5" s="72"/>
      <c r="J5" s="72"/>
      <c r="K5" s="72"/>
      <c r="L5" s="72"/>
      <c r="M5" s="72"/>
      <c r="N5" s="72"/>
      <c r="O5" s="72"/>
    </row>
    <row r="6" spans="1:15" ht="12">
      <c r="A6" s="7"/>
      <c r="C6" s="75"/>
      <c r="D6" s="72"/>
      <c r="E6" s="72"/>
      <c r="F6" s="72"/>
      <c r="G6" s="72"/>
      <c r="H6" s="72"/>
      <c r="I6" s="72"/>
      <c r="J6" s="72"/>
      <c r="K6" s="72"/>
      <c r="L6" s="72"/>
      <c r="M6" s="72"/>
      <c r="N6" s="72"/>
      <c r="O6" s="72"/>
    </row>
    <row r="7" spans="1:15" ht="12">
      <c r="A7" s="7"/>
      <c r="C7" s="75"/>
      <c r="D7" s="72"/>
      <c r="E7" s="72"/>
      <c r="F7" s="72"/>
      <c r="G7" s="72"/>
      <c r="H7" s="72"/>
      <c r="I7" s="72"/>
      <c r="J7" s="72"/>
      <c r="K7" s="72"/>
      <c r="L7" s="72"/>
      <c r="M7" s="72"/>
      <c r="N7" s="72"/>
      <c r="O7" s="72"/>
    </row>
    <row r="8" ht="12.75">
      <c r="A8" s="5"/>
    </row>
    <row r="9" spans="1:15" ht="12.75">
      <c r="A9" s="7"/>
      <c r="C9" s="3" t="str">
        <f>CHAR(149)</f>
        <v>•</v>
      </c>
      <c r="D9" s="65" t="s">
        <v>273</v>
      </c>
      <c r="E9" s="66"/>
      <c r="F9" s="66"/>
      <c r="G9" s="66"/>
      <c r="H9" s="66"/>
      <c r="I9" s="66"/>
      <c r="J9" s="66"/>
      <c r="K9" s="66"/>
      <c r="L9" s="66"/>
      <c r="M9" s="66"/>
      <c r="N9" s="66"/>
      <c r="O9" s="66"/>
    </row>
    <row r="10" ht="12.75">
      <c r="A10" s="7"/>
    </row>
    <row r="11" spans="1:15" ht="12.75">
      <c r="A11" s="1"/>
      <c r="C11" s="3" t="str">
        <f>CHAR(149)</f>
        <v>•</v>
      </c>
      <c r="D11" s="65" t="s">
        <v>274</v>
      </c>
      <c r="E11" s="66"/>
      <c r="F11" s="66"/>
      <c r="G11" s="66"/>
      <c r="H11" s="66"/>
      <c r="I11" s="66"/>
      <c r="J11" s="66"/>
      <c r="K11" s="66"/>
      <c r="L11" s="66"/>
      <c r="M11" s="66"/>
      <c r="N11" s="66"/>
      <c r="O11" s="66"/>
    </row>
    <row r="12" spans="1:15" ht="12.75">
      <c r="A12" s="1"/>
      <c r="E12" s="8"/>
      <c r="F12" s="8"/>
      <c r="G12" s="8"/>
      <c r="H12" s="8"/>
      <c r="I12" s="8"/>
      <c r="J12" s="8"/>
      <c r="K12" s="8"/>
      <c r="L12" s="8"/>
      <c r="M12" s="8"/>
      <c r="N12" s="8"/>
      <c r="O12" s="8"/>
    </row>
    <row r="13" spans="1:15" ht="12.75">
      <c r="A13" s="5"/>
      <c r="C13" s="3" t="str">
        <f>CHAR(149)</f>
        <v>•</v>
      </c>
      <c r="D13" s="65" t="s">
        <v>275</v>
      </c>
      <c r="E13" s="66"/>
      <c r="F13" s="66"/>
      <c r="G13" s="66"/>
      <c r="H13" s="66"/>
      <c r="I13" s="66"/>
      <c r="J13" s="66"/>
      <c r="K13" s="66"/>
      <c r="L13" s="66"/>
      <c r="M13" s="66"/>
      <c r="N13" s="66"/>
      <c r="O13" s="66"/>
    </row>
    <row r="14" spans="1:15" ht="12.75">
      <c r="A14" s="7"/>
      <c r="E14" s="8"/>
      <c r="F14" s="8"/>
      <c r="G14" s="8"/>
      <c r="H14" s="8"/>
      <c r="I14" s="8"/>
      <c r="J14" s="8"/>
      <c r="K14" s="8"/>
      <c r="L14" s="8"/>
      <c r="M14" s="8"/>
      <c r="N14" s="8"/>
      <c r="O14" s="8"/>
    </row>
    <row r="15" spans="1:15" ht="12">
      <c r="A15" s="7"/>
      <c r="C15" s="74" t="s">
        <v>276</v>
      </c>
      <c r="D15" s="71" t="s">
        <v>277</v>
      </c>
      <c r="E15" s="72"/>
      <c r="F15" s="72"/>
      <c r="G15" s="72"/>
      <c r="H15" s="72"/>
      <c r="I15" s="72"/>
      <c r="J15" s="72"/>
      <c r="K15" s="72"/>
      <c r="L15" s="72"/>
      <c r="M15" s="72"/>
      <c r="N15" s="72"/>
      <c r="O15" s="72"/>
    </row>
    <row r="16" spans="1:15" ht="12">
      <c r="A16" s="7"/>
      <c r="C16" s="75"/>
      <c r="D16" s="72"/>
      <c r="E16" s="72"/>
      <c r="F16" s="72"/>
      <c r="G16" s="72"/>
      <c r="H16" s="72"/>
      <c r="I16" s="72"/>
      <c r="J16" s="72"/>
      <c r="K16" s="72"/>
      <c r="L16" s="72"/>
      <c r="M16" s="72"/>
      <c r="N16" s="72"/>
      <c r="O16" s="72"/>
    </row>
    <row r="17" spans="1:15" ht="12.75">
      <c r="A17" s="7"/>
      <c r="E17" s="8"/>
      <c r="F17" s="8"/>
      <c r="G17" s="8"/>
      <c r="H17" s="8"/>
      <c r="I17" s="8"/>
      <c r="J17" s="8"/>
      <c r="K17" s="8"/>
      <c r="L17" s="8"/>
      <c r="M17" s="8"/>
      <c r="N17" s="8"/>
      <c r="O17" s="8"/>
    </row>
    <row r="18" spans="1:15" ht="12">
      <c r="A18" s="7"/>
      <c r="C18" s="69" t="str">
        <f>CHAR(149)</f>
        <v>•</v>
      </c>
      <c r="D18" s="71" t="s">
        <v>278</v>
      </c>
      <c r="E18" s="72"/>
      <c r="F18" s="72"/>
      <c r="G18" s="72"/>
      <c r="H18" s="72"/>
      <c r="I18" s="72"/>
      <c r="J18" s="72"/>
      <c r="K18" s="72"/>
      <c r="L18" s="72"/>
      <c r="M18" s="72"/>
      <c r="N18" s="72"/>
      <c r="O18" s="72"/>
    </row>
    <row r="19" spans="1:15" ht="12">
      <c r="A19" s="7"/>
      <c r="C19" s="70"/>
      <c r="D19" s="72"/>
      <c r="E19" s="72"/>
      <c r="F19" s="72"/>
      <c r="G19" s="72"/>
      <c r="H19" s="72"/>
      <c r="I19" s="72"/>
      <c r="J19" s="72"/>
      <c r="K19" s="72"/>
      <c r="L19" s="72"/>
      <c r="M19" s="72"/>
      <c r="N19" s="72"/>
      <c r="O19" s="72"/>
    </row>
    <row r="20" spans="1:15" ht="12.75">
      <c r="A20" s="7"/>
      <c r="E20" s="8"/>
      <c r="F20" s="8"/>
      <c r="G20" s="8"/>
      <c r="H20" s="8"/>
      <c r="I20" s="8"/>
      <c r="J20" s="8"/>
      <c r="K20" s="8"/>
      <c r="L20" s="8"/>
      <c r="M20" s="8"/>
      <c r="N20" s="8"/>
      <c r="O20" s="8"/>
    </row>
    <row r="21" spans="1:14" ht="12.75">
      <c r="A21" s="5"/>
      <c r="E21" s="73" t="s">
        <v>279</v>
      </c>
      <c r="F21" s="72"/>
      <c r="G21" s="72"/>
      <c r="H21" s="72"/>
      <c r="I21" s="72"/>
      <c r="J21" s="72"/>
      <c r="K21" s="72"/>
      <c r="L21" s="72"/>
      <c r="M21" s="72"/>
      <c r="N21" s="72"/>
    </row>
    <row r="22" spans="1:14" ht="12.75">
      <c r="A22" s="5"/>
      <c r="E22" s="72"/>
      <c r="F22" s="72"/>
      <c r="G22" s="72"/>
      <c r="H22" s="72"/>
      <c r="I22" s="72"/>
      <c r="J22" s="72"/>
      <c r="K22" s="72"/>
      <c r="L22" s="72"/>
      <c r="M22" s="72"/>
      <c r="N22" s="72"/>
    </row>
    <row r="23" spans="5:15" ht="12.75">
      <c r="E23" s="8"/>
      <c r="F23" s="8"/>
      <c r="G23" s="8"/>
      <c r="H23" s="8"/>
      <c r="I23" s="8"/>
      <c r="J23" s="8"/>
      <c r="K23" s="8"/>
      <c r="L23" s="8"/>
      <c r="M23" s="8"/>
      <c r="N23" s="8"/>
      <c r="O23" s="8"/>
    </row>
    <row r="24" spans="3:15" ht="12.75">
      <c r="C24" s="3" t="str">
        <f>CHAR(149)</f>
        <v>•</v>
      </c>
      <c r="D24" s="71" t="s">
        <v>280</v>
      </c>
      <c r="E24" s="72"/>
      <c r="F24" s="72"/>
      <c r="G24" s="72"/>
      <c r="H24" s="72"/>
      <c r="I24" s="72"/>
      <c r="J24" s="72"/>
      <c r="K24" s="72"/>
      <c r="L24" s="72"/>
      <c r="M24" s="72"/>
      <c r="N24" s="72"/>
      <c r="O24" s="72"/>
    </row>
    <row r="25" spans="4:15" ht="12.75">
      <c r="D25" s="72"/>
      <c r="E25" s="72"/>
      <c r="F25" s="72"/>
      <c r="G25" s="72"/>
      <c r="H25" s="72"/>
      <c r="I25" s="72"/>
      <c r="J25" s="72"/>
      <c r="K25" s="72"/>
      <c r="L25" s="72"/>
      <c r="M25" s="72"/>
      <c r="N25" s="72"/>
      <c r="O25" s="72"/>
    </row>
    <row r="27" spans="3:15" ht="12.75">
      <c r="C27" s="3" t="str">
        <f>CHAR(149)</f>
        <v>•</v>
      </c>
      <c r="D27" s="71" t="s">
        <v>281</v>
      </c>
      <c r="E27" s="72"/>
      <c r="F27" s="72"/>
      <c r="G27" s="72"/>
      <c r="H27" s="72"/>
      <c r="I27" s="72"/>
      <c r="J27" s="72"/>
      <c r="K27" s="72"/>
      <c r="L27" s="72"/>
      <c r="M27" s="72"/>
      <c r="N27" s="72"/>
      <c r="O27" s="72"/>
    </row>
    <row r="28" spans="4:15" ht="12.75">
      <c r="D28" s="9"/>
      <c r="E28" s="9"/>
      <c r="F28" s="9"/>
      <c r="G28" s="9"/>
      <c r="H28" s="9"/>
      <c r="I28" s="9"/>
      <c r="J28" s="9"/>
      <c r="K28" s="9"/>
      <c r="L28" s="9"/>
      <c r="M28" s="9"/>
      <c r="N28" s="9"/>
      <c r="O28" s="9"/>
    </row>
    <row r="29" spans="3:15" ht="12.75">
      <c r="C29" s="3" t="str">
        <f>CHAR(149)</f>
        <v>•</v>
      </c>
      <c r="D29" s="72" t="s">
        <v>282</v>
      </c>
      <c r="E29" s="72"/>
      <c r="F29" s="72"/>
      <c r="G29" s="72"/>
      <c r="H29" s="72"/>
      <c r="I29" s="72"/>
      <c r="J29" s="72"/>
      <c r="K29" s="72"/>
      <c r="L29" s="72"/>
      <c r="M29" s="72"/>
      <c r="N29" s="72"/>
      <c r="O29" s="72"/>
    </row>
    <row r="30" spans="5:15" ht="12.75">
      <c r="E30" s="8"/>
      <c r="F30" s="8"/>
      <c r="G30" s="8"/>
      <c r="H30" s="8"/>
      <c r="I30" s="8"/>
      <c r="J30" s="8"/>
      <c r="K30" s="8"/>
      <c r="L30" s="8"/>
      <c r="M30" s="8"/>
      <c r="N30" s="8"/>
      <c r="O30" s="8"/>
    </row>
    <row r="31" spans="3:15" ht="12.75">
      <c r="C31" s="3" t="str">
        <f>CHAR(149)</f>
        <v>•</v>
      </c>
      <c r="D31" s="65" t="s">
        <v>283</v>
      </c>
      <c r="E31" s="66"/>
      <c r="F31" s="66"/>
      <c r="G31" s="66"/>
      <c r="H31" s="66"/>
      <c r="I31" s="66"/>
      <c r="J31" s="66"/>
      <c r="K31" s="66"/>
      <c r="L31" s="66"/>
      <c r="M31" s="66"/>
      <c r="N31" s="66"/>
      <c r="O31" s="66"/>
    </row>
    <row r="32" spans="5:15" ht="12.75">
      <c r="E32" s="8"/>
      <c r="F32" s="8"/>
      <c r="G32" s="8"/>
      <c r="H32" s="8"/>
      <c r="I32" s="8"/>
      <c r="J32" s="8"/>
      <c r="K32" s="8"/>
      <c r="L32" s="8"/>
      <c r="M32" s="8"/>
      <c r="N32" s="8"/>
      <c r="O32" s="8"/>
    </row>
    <row r="33" ht="12.75">
      <c r="B33" s="6" t="s">
        <v>269</v>
      </c>
    </row>
    <row r="34" spans="3:15" ht="12.75">
      <c r="C34" s="3" t="str">
        <f>CHAR(149)</f>
        <v>•</v>
      </c>
      <c r="D34" s="65" t="s">
        <v>284</v>
      </c>
      <c r="E34" s="66"/>
      <c r="F34" s="66"/>
      <c r="G34" s="66"/>
      <c r="H34" s="66"/>
      <c r="I34" s="66"/>
      <c r="J34" s="66"/>
      <c r="K34" s="66"/>
      <c r="L34" s="66"/>
      <c r="M34" s="66"/>
      <c r="N34" s="66"/>
      <c r="O34" s="66"/>
    </row>
    <row r="36" spans="2:15" ht="12.75">
      <c r="B36" s="6" t="s">
        <v>270</v>
      </c>
      <c r="E36" s="8"/>
      <c r="F36" s="8"/>
      <c r="G36" s="8"/>
      <c r="H36" s="8"/>
      <c r="I36" s="8"/>
      <c r="J36" s="8"/>
      <c r="K36" s="8"/>
      <c r="L36" s="8"/>
      <c r="M36" s="8"/>
      <c r="N36" s="8"/>
      <c r="O36" s="8"/>
    </row>
    <row r="37" spans="4:15" ht="12.75">
      <c r="D37" s="67" t="s">
        <v>285</v>
      </c>
      <c r="E37" s="68"/>
      <c r="F37" s="68"/>
      <c r="G37" s="68"/>
      <c r="H37" s="68"/>
      <c r="I37" s="68"/>
      <c r="J37" s="68"/>
      <c r="K37" s="68"/>
      <c r="L37" s="68"/>
      <c r="M37" s="68"/>
      <c r="N37" s="68"/>
      <c r="O37" s="68"/>
    </row>
    <row r="38" spans="3:15" ht="12.75">
      <c r="C38" s="3" t="str">
        <f>CHAR(149)</f>
        <v>•</v>
      </c>
      <c r="D38" s="68"/>
      <c r="E38" s="68"/>
      <c r="F38" s="68"/>
      <c r="G38" s="68"/>
      <c r="H38" s="68"/>
      <c r="I38" s="68"/>
      <c r="J38" s="68"/>
      <c r="K38" s="68"/>
      <c r="L38" s="68"/>
      <c r="M38" s="68"/>
      <c r="N38" s="68"/>
      <c r="O38" s="68"/>
    </row>
    <row r="39" spans="4:15" ht="12.75">
      <c r="D39" s="68"/>
      <c r="E39" s="68"/>
      <c r="F39" s="68"/>
      <c r="G39" s="68"/>
      <c r="H39" s="68"/>
      <c r="I39" s="68"/>
      <c r="J39" s="68"/>
      <c r="K39" s="68"/>
      <c r="L39" s="68"/>
      <c r="M39" s="68"/>
      <c r="N39" s="68"/>
      <c r="O39" s="68"/>
    </row>
    <row r="40" spans="5:15" ht="12.75">
      <c r="E40" s="8"/>
      <c r="F40" s="8"/>
      <c r="G40" s="8"/>
      <c r="H40" s="8"/>
      <c r="I40" s="8"/>
      <c r="J40" s="8"/>
      <c r="K40" s="8"/>
      <c r="L40" s="8"/>
      <c r="M40" s="8"/>
      <c r="N40" s="8"/>
      <c r="O40" s="8"/>
    </row>
    <row r="42" spans="5:15" ht="12.75">
      <c r="E42" s="8"/>
      <c r="F42" s="8"/>
      <c r="G42" s="8"/>
      <c r="H42" s="8"/>
      <c r="I42" s="8"/>
      <c r="J42" s="8"/>
      <c r="K42" s="8"/>
      <c r="L42" s="8"/>
      <c r="M42" s="8"/>
      <c r="N42" s="8"/>
      <c r="O42" s="8"/>
    </row>
    <row r="44" spans="5:15" ht="12.75">
      <c r="E44" s="8"/>
      <c r="F44" s="8"/>
      <c r="G44" s="8"/>
      <c r="H44" s="8"/>
      <c r="I44" s="8"/>
      <c r="J44" s="8"/>
      <c r="K44" s="8"/>
      <c r="L44" s="8"/>
      <c r="M44" s="8"/>
      <c r="N44" s="8"/>
      <c r="O44" s="8"/>
    </row>
    <row r="46" ht="12.75">
      <c r="B46" s="6"/>
    </row>
    <row r="47" spans="5:15" ht="12.75">
      <c r="E47" s="8"/>
      <c r="F47" s="8"/>
      <c r="G47" s="8"/>
      <c r="H47" s="8"/>
      <c r="I47" s="8"/>
      <c r="J47" s="8"/>
      <c r="K47" s="8"/>
      <c r="L47" s="8"/>
      <c r="M47" s="8"/>
      <c r="N47" s="8"/>
      <c r="O47" s="8"/>
    </row>
    <row r="49" spans="5:15" ht="12.75">
      <c r="E49" s="8"/>
      <c r="F49" s="8"/>
      <c r="G49" s="8"/>
      <c r="H49" s="8"/>
      <c r="I49" s="8"/>
      <c r="J49" s="8"/>
      <c r="K49" s="8"/>
      <c r="L49" s="8"/>
      <c r="M49" s="8"/>
      <c r="N49" s="8"/>
      <c r="O49" s="8"/>
    </row>
    <row r="50" spans="4:15" ht="12.75">
      <c r="D50" s="8"/>
      <c r="E50" s="8"/>
      <c r="F50" s="8"/>
      <c r="G50" s="8"/>
      <c r="H50" s="8"/>
      <c r="I50" s="8"/>
      <c r="J50" s="8"/>
      <c r="K50" s="8"/>
      <c r="L50" s="8"/>
      <c r="M50" s="8"/>
      <c r="N50" s="8"/>
      <c r="O50" s="8"/>
    </row>
  </sheetData>
  <sheetProtection/>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rintOptions/>
  <pageMargins left="0.7" right="0.7" top="0.75" bottom="0.75" header="0.3" footer="0.3"/>
  <pageSetup horizontalDpi="600" verticalDpi="600" orientation="portrait" paperSize="9" r:id="rId1"/>
  <headerFooter>
    <oddFooter>&amp;LHIGHLY RESTRICTED</oddFooter>
  </headerFooter>
</worksheet>
</file>

<file path=xl/worksheets/sheet4.xml><?xml version="1.0" encoding="utf-8"?>
<worksheet xmlns="http://schemas.openxmlformats.org/spreadsheetml/2006/main" xmlns:r="http://schemas.openxmlformats.org/officeDocument/2006/relationships">
  <sheetPr>
    <tabColor theme="6" tint="0.5999900102615356"/>
  </sheetPr>
  <dimension ref="A1:E2758"/>
  <sheetViews>
    <sheetView zoomScalePageLayoutView="0" workbookViewId="0" topLeftCell="A246">
      <selection activeCell="A270" sqref="A270"/>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328</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1277123.7</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1193589.59</v>
      </c>
    </row>
    <row r="8" spans="1:5" ht="15" outlineLevel="2">
      <c r="A8" s="11" t="s">
        <v>8</v>
      </c>
      <c r="B8" s="11" t="s">
        <v>286</v>
      </c>
      <c r="C8" s="11" t="s">
        <v>287</v>
      </c>
      <c r="D8" s="11" t="s">
        <v>287</v>
      </c>
      <c r="E8" s="60"/>
    </row>
    <row r="9" spans="1:5" ht="15" outlineLevel="2">
      <c r="A9" s="11" t="s">
        <v>9</v>
      </c>
      <c r="B9" s="11" t="s">
        <v>286</v>
      </c>
      <c r="C9" s="11" t="s">
        <v>287</v>
      </c>
      <c r="D9" s="11" t="s">
        <v>287</v>
      </c>
      <c r="E9" s="60">
        <v>10325075.39</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3900600.02</v>
      </c>
    </row>
    <row r="12" spans="1:5" ht="15" outlineLevel="2">
      <c r="A12" s="11" t="s">
        <v>12</v>
      </c>
      <c r="B12" s="11" t="s">
        <v>286</v>
      </c>
      <c r="C12" s="11" t="s">
        <v>287</v>
      </c>
      <c r="D12" s="11" t="s">
        <v>287</v>
      </c>
      <c r="E12" s="60">
        <v>4571797.8</v>
      </c>
    </row>
    <row r="13" spans="1:5" ht="15" outlineLevel="2">
      <c r="A13" s="11" t="s">
        <v>13</v>
      </c>
      <c r="B13" s="11" t="s">
        <v>286</v>
      </c>
      <c r="C13" s="11" t="s">
        <v>287</v>
      </c>
      <c r="D13" s="11" t="s">
        <v>287</v>
      </c>
      <c r="E13" s="60">
        <v>870494.16</v>
      </c>
    </row>
    <row r="14" spans="1:5" ht="15" outlineLevel="2">
      <c r="A14" s="11" t="s">
        <v>14</v>
      </c>
      <c r="B14" s="11" t="s">
        <v>286</v>
      </c>
      <c r="C14" s="11" t="s">
        <v>287</v>
      </c>
      <c r="D14" s="11" t="s">
        <v>287</v>
      </c>
      <c r="E14" s="60">
        <v>2177952.77</v>
      </c>
    </row>
    <row r="15" spans="1:5" ht="15" outlineLevel="2">
      <c r="A15" s="11" t="s">
        <v>15</v>
      </c>
      <c r="B15" s="11" t="s">
        <v>286</v>
      </c>
      <c r="C15" s="11" t="s">
        <v>287</v>
      </c>
      <c r="D15" s="11" t="s">
        <v>287</v>
      </c>
      <c r="E15" s="60">
        <v>5025200.4</v>
      </c>
    </row>
    <row r="16" spans="1:5" ht="15" outlineLevel="2">
      <c r="A16" s="11" t="s">
        <v>16</v>
      </c>
      <c r="B16" s="11" t="s">
        <v>286</v>
      </c>
      <c r="C16" s="11" t="s">
        <v>287</v>
      </c>
      <c r="D16" s="11" t="s">
        <v>287</v>
      </c>
      <c r="E16" s="60">
        <v>4804885.97</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1663583.77</v>
      </c>
    </row>
    <row r="19" spans="1:5" ht="15" outlineLevel="2">
      <c r="A19" s="11" t="s">
        <v>19</v>
      </c>
      <c r="B19" s="11" t="s">
        <v>286</v>
      </c>
      <c r="C19" s="11" t="s">
        <v>287</v>
      </c>
      <c r="D19" s="11" t="s">
        <v>287</v>
      </c>
      <c r="E19" s="60">
        <v>4312734.21</v>
      </c>
    </row>
    <row r="20" spans="1:5" ht="15" outlineLevel="2">
      <c r="A20" s="11" t="s">
        <v>20</v>
      </c>
      <c r="B20" s="11" t="s">
        <v>286</v>
      </c>
      <c r="C20" s="11" t="s">
        <v>287</v>
      </c>
      <c r="D20" s="11" t="s">
        <v>287</v>
      </c>
      <c r="E20" s="60"/>
    </row>
    <row r="21" spans="1:5" ht="15" outlineLevel="2">
      <c r="A21" s="11" t="s">
        <v>21</v>
      </c>
      <c r="B21" s="11" t="s">
        <v>286</v>
      </c>
      <c r="C21" s="11" t="s">
        <v>287</v>
      </c>
      <c r="D21" s="11" t="s">
        <v>287</v>
      </c>
      <c r="E21" s="60">
        <v>6251567.52</v>
      </c>
    </row>
    <row r="22" spans="1:5" ht="15" outlineLevel="2">
      <c r="A22" s="11" t="s">
        <v>22</v>
      </c>
      <c r="B22" s="11" t="s">
        <v>286</v>
      </c>
      <c r="C22" s="11" t="s">
        <v>287</v>
      </c>
      <c r="D22" s="11" t="s">
        <v>287</v>
      </c>
      <c r="E22" s="60">
        <v>1981059.58</v>
      </c>
    </row>
    <row r="23" spans="1:5" ht="15" outlineLevel="2">
      <c r="A23" s="11" t="s">
        <v>23</v>
      </c>
      <c r="B23" s="11" t="s">
        <v>286</v>
      </c>
      <c r="C23" s="11" t="s">
        <v>287</v>
      </c>
      <c r="D23" s="11" t="s">
        <v>287</v>
      </c>
      <c r="E23" s="60">
        <v>3525478.27</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1431207.31</v>
      </c>
    </row>
    <row r="26" spans="1:5" ht="15" outlineLevel="2">
      <c r="A26" s="11" t="s">
        <v>26</v>
      </c>
      <c r="B26" s="11" t="s">
        <v>286</v>
      </c>
      <c r="C26" s="11" t="s">
        <v>287</v>
      </c>
      <c r="D26" s="11" t="s">
        <v>287</v>
      </c>
      <c r="E26" s="60">
        <v>4845674.12</v>
      </c>
    </row>
    <row r="27" spans="1:5" ht="15" outlineLevel="2">
      <c r="A27" s="11" t="s">
        <v>27</v>
      </c>
      <c r="B27" s="11" t="s">
        <v>286</v>
      </c>
      <c r="C27" s="11" t="s">
        <v>287</v>
      </c>
      <c r="D27" s="11" t="s">
        <v>287</v>
      </c>
      <c r="E27" s="60">
        <v>7841833.64</v>
      </c>
    </row>
    <row r="28" spans="1:5" ht="15" outlineLevel="2">
      <c r="A28" s="11" t="s">
        <v>28</v>
      </c>
      <c r="B28" s="11" t="s">
        <v>286</v>
      </c>
      <c r="C28" s="11" t="s">
        <v>287</v>
      </c>
      <c r="D28" s="11" t="s">
        <v>287</v>
      </c>
      <c r="E28" s="60">
        <v>7918515.37</v>
      </c>
    </row>
    <row r="29" spans="1:5" ht="15" outlineLevel="2">
      <c r="A29" s="11" t="s">
        <v>29</v>
      </c>
      <c r="B29" s="11" t="s">
        <v>286</v>
      </c>
      <c r="C29" s="11" t="s">
        <v>287</v>
      </c>
      <c r="D29" s="11" t="s">
        <v>287</v>
      </c>
      <c r="E29" s="60">
        <v>4231565.06</v>
      </c>
    </row>
    <row r="30" spans="1:5" ht="15" outlineLevel="2">
      <c r="A30" s="11" t="s">
        <v>30</v>
      </c>
      <c r="B30" s="11" t="s">
        <v>286</v>
      </c>
      <c r="C30" s="11" t="s">
        <v>287</v>
      </c>
      <c r="D30" s="11" t="s">
        <v>287</v>
      </c>
      <c r="E30" s="60">
        <v>3231942.6</v>
      </c>
    </row>
    <row r="31" spans="1:5" ht="15" outlineLevel="2">
      <c r="A31" s="11" t="s">
        <v>31</v>
      </c>
      <c r="B31" s="11" t="s">
        <v>286</v>
      </c>
      <c r="C31" s="11" t="s">
        <v>287</v>
      </c>
      <c r="D31" s="11" t="s">
        <v>287</v>
      </c>
      <c r="E31" s="60">
        <v>10657251.31</v>
      </c>
    </row>
    <row r="32" spans="1:5" ht="15" outlineLevel="2">
      <c r="A32" s="11" t="s">
        <v>32</v>
      </c>
      <c r="B32" s="11" t="s">
        <v>286</v>
      </c>
      <c r="C32" s="11" t="s">
        <v>287</v>
      </c>
      <c r="D32" s="11" t="s">
        <v>287</v>
      </c>
      <c r="E32" s="60">
        <v>8035894.48</v>
      </c>
    </row>
    <row r="33" spans="1:5" ht="15" outlineLevel="2">
      <c r="A33" s="11" t="s">
        <v>33</v>
      </c>
      <c r="B33" s="11" t="s">
        <v>286</v>
      </c>
      <c r="C33" s="11" t="s">
        <v>287</v>
      </c>
      <c r="D33" s="11" t="s">
        <v>287</v>
      </c>
      <c r="E33" s="60">
        <v>8122095.27</v>
      </c>
    </row>
    <row r="34" spans="1:5" ht="15" outlineLevel="2">
      <c r="A34" s="11" t="s">
        <v>34</v>
      </c>
      <c r="B34" s="11" t="s">
        <v>286</v>
      </c>
      <c r="C34" s="11" t="s">
        <v>287</v>
      </c>
      <c r="D34" s="11" t="s">
        <v>287</v>
      </c>
      <c r="E34" s="60"/>
    </row>
    <row r="35" spans="1:5" ht="15" outlineLevel="2">
      <c r="A35" s="11" t="s">
        <v>35</v>
      </c>
      <c r="B35" s="11" t="s">
        <v>286</v>
      </c>
      <c r="C35" s="11" t="s">
        <v>287</v>
      </c>
      <c r="D35" s="11" t="s">
        <v>287</v>
      </c>
      <c r="E35" s="60">
        <v>7060701.14</v>
      </c>
    </row>
    <row r="36" spans="1:5" ht="15" outlineLevel="2">
      <c r="A36" s="11" t="s">
        <v>36</v>
      </c>
      <c r="B36" s="11" t="s">
        <v>286</v>
      </c>
      <c r="C36" s="11" t="s">
        <v>287</v>
      </c>
      <c r="D36" s="11" t="s">
        <v>287</v>
      </c>
      <c r="E36" s="60">
        <v>9252369.81</v>
      </c>
    </row>
    <row r="37" spans="1:5" ht="15" outlineLevel="2">
      <c r="A37" s="11" t="s">
        <v>37</v>
      </c>
      <c r="B37" s="11" t="s">
        <v>286</v>
      </c>
      <c r="C37" s="11" t="s">
        <v>287</v>
      </c>
      <c r="D37" s="11" t="s">
        <v>287</v>
      </c>
      <c r="E37" s="60">
        <v>4895749.92</v>
      </c>
    </row>
    <row r="38" spans="1:5" ht="15" outlineLevel="2">
      <c r="A38" s="11" t="s">
        <v>38</v>
      </c>
      <c r="B38" s="11" t="s">
        <v>286</v>
      </c>
      <c r="C38" s="11" t="s">
        <v>287</v>
      </c>
      <c r="D38" s="11" t="s">
        <v>287</v>
      </c>
      <c r="E38" s="60">
        <v>4260916.87</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2627486.03</v>
      </c>
    </row>
    <row r="41" spans="1:5" ht="15" outlineLevel="2">
      <c r="A41" s="11" t="s">
        <v>41</v>
      </c>
      <c r="B41" s="11" t="s">
        <v>286</v>
      </c>
      <c r="C41" s="11" t="s">
        <v>287</v>
      </c>
      <c r="D41" s="11" t="s">
        <v>287</v>
      </c>
      <c r="E41" s="60">
        <v>9771916.47</v>
      </c>
    </row>
    <row r="42" spans="1:5" ht="15" outlineLevel="2">
      <c r="A42" s="11" t="s">
        <v>42</v>
      </c>
      <c r="B42" s="11" t="s">
        <v>286</v>
      </c>
      <c r="C42" s="11" t="s">
        <v>287</v>
      </c>
      <c r="D42" s="11" t="s">
        <v>287</v>
      </c>
      <c r="E42" s="60">
        <v>3494182.29</v>
      </c>
    </row>
    <row r="43" spans="1:5" ht="15" outlineLevel="2">
      <c r="A43" s="11" t="s">
        <v>43</v>
      </c>
      <c r="B43" s="11" t="s">
        <v>286</v>
      </c>
      <c r="C43" s="11" t="s">
        <v>287</v>
      </c>
      <c r="D43" s="11" t="s">
        <v>287</v>
      </c>
      <c r="E43" s="60">
        <v>5555071.59</v>
      </c>
    </row>
    <row r="44" spans="1:5" ht="15" outlineLevel="2">
      <c r="A44" s="11" t="s">
        <v>44</v>
      </c>
      <c r="B44" s="11" t="s">
        <v>286</v>
      </c>
      <c r="C44" s="11" t="s">
        <v>287</v>
      </c>
      <c r="D44" s="11" t="s">
        <v>287</v>
      </c>
      <c r="E44" s="60"/>
    </row>
    <row r="45" spans="1:5" ht="15" outlineLevel="2">
      <c r="A45" s="11" t="s">
        <v>45</v>
      </c>
      <c r="B45" s="11" t="s">
        <v>286</v>
      </c>
      <c r="C45" s="11" t="s">
        <v>287</v>
      </c>
      <c r="D45" s="11" t="s">
        <v>287</v>
      </c>
      <c r="E45" s="60">
        <v>6410741.83</v>
      </c>
    </row>
    <row r="46" spans="1:5" ht="15" outlineLevel="2">
      <c r="A46" s="11" t="s">
        <v>46</v>
      </c>
      <c r="B46" s="11" t="s">
        <v>286</v>
      </c>
      <c r="C46" s="11" t="s">
        <v>287</v>
      </c>
      <c r="D46" s="11" t="s">
        <v>287</v>
      </c>
      <c r="E46" s="60">
        <v>5097122.61</v>
      </c>
    </row>
    <row r="47" spans="1:5" ht="15" outlineLevel="2">
      <c r="A47" s="11" t="s">
        <v>47</v>
      </c>
      <c r="B47" s="11" t="s">
        <v>286</v>
      </c>
      <c r="C47" s="11" t="s">
        <v>287</v>
      </c>
      <c r="D47" s="11" t="s">
        <v>287</v>
      </c>
      <c r="E47" s="60">
        <v>5938648.199999999</v>
      </c>
    </row>
    <row r="48" spans="1:5" ht="15" outlineLevel="2">
      <c r="A48" s="11" t="s">
        <v>48</v>
      </c>
      <c r="B48" s="11" t="s">
        <v>286</v>
      </c>
      <c r="C48" s="11" t="s">
        <v>287</v>
      </c>
      <c r="D48" s="11" t="s">
        <v>287</v>
      </c>
      <c r="E48" s="60">
        <v>5091476.54</v>
      </c>
    </row>
    <row r="49" spans="1:5" ht="15" outlineLevel="2">
      <c r="A49" s="11" t="s">
        <v>49</v>
      </c>
      <c r="B49" s="11" t="s">
        <v>286</v>
      </c>
      <c r="C49" s="11" t="s">
        <v>287</v>
      </c>
      <c r="D49" s="11" t="s">
        <v>287</v>
      </c>
      <c r="E49" s="60">
        <v>6374757.76</v>
      </c>
    </row>
    <row r="50" spans="1:5" ht="15" outlineLevel="2">
      <c r="A50" s="11" t="s">
        <v>50</v>
      </c>
      <c r="B50" s="11" t="s">
        <v>286</v>
      </c>
      <c r="C50" s="11" t="s">
        <v>287</v>
      </c>
      <c r="D50" s="11" t="s">
        <v>287</v>
      </c>
      <c r="E50" s="60">
        <v>6195676.25</v>
      </c>
    </row>
    <row r="51" spans="1:5" ht="15" outlineLevel="2">
      <c r="A51" s="11" t="s">
        <v>51</v>
      </c>
      <c r="B51" s="11" t="s">
        <v>286</v>
      </c>
      <c r="C51" s="11" t="s">
        <v>287</v>
      </c>
      <c r="D51" s="11" t="s">
        <v>287</v>
      </c>
      <c r="E51" s="60">
        <v>3108017.87</v>
      </c>
    </row>
    <row r="52" spans="1:5" ht="15" outlineLevel="2">
      <c r="A52" s="11" t="s">
        <v>52</v>
      </c>
      <c r="B52" s="11" t="s">
        <v>286</v>
      </c>
      <c r="C52" s="11" t="s">
        <v>287</v>
      </c>
      <c r="D52" s="11" t="s">
        <v>287</v>
      </c>
      <c r="E52" s="60">
        <v>4989297.75</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2791003.54</v>
      </c>
    </row>
    <row r="55" spans="1:5" ht="15" outlineLevel="2">
      <c r="A55" s="11" t="s">
        <v>55</v>
      </c>
      <c r="B55" s="11" t="s">
        <v>286</v>
      </c>
      <c r="C55" s="11" t="s">
        <v>287</v>
      </c>
      <c r="D55" s="11" t="s">
        <v>287</v>
      </c>
      <c r="E55" s="60">
        <v>7519331.56</v>
      </c>
    </row>
    <row r="56" spans="1:5" ht="15" outlineLevel="2">
      <c r="A56" s="11" t="s">
        <v>56</v>
      </c>
      <c r="B56" s="11" t="s">
        <v>286</v>
      </c>
      <c r="C56" s="11" t="s">
        <v>287</v>
      </c>
      <c r="D56" s="11" t="s">
        <v>287</v>
      </c>
      <c r="E56" s="60">
        <v>5874719.17</v>
      </c>
    </row>
    <row r="57" spans="1:5" ht="15" outlineLevel="2">
      <c r="A57" s="11" t="s">
        <v>57</v>
      </c>
      <c r="B57" s="11" t="s">
        <v>286</v>
      </c>
      <c r="C57" s="11" t="s">
        <v>287</v>
      </c>
      <c r="D57" s="11" t="s">
        <v>287</v>
      </c>
      <c r="E57" s="60">
        <v>4956824.85</v>
      </c>
    </row>
    <row r="58" spans="1:5" ht="15" outlineLevel="2">
      <c r="A58" s="11" t="s">
        <v>58</v>
      </c>
      <c r="B58" s="11" t="s">
        <v>286</v>
      </c>
      <c r="C58" s="11" t="s">
        <v>287</v>
      </c>
      <c r="D58" s="11" t="s">
        <v>287</v>
      </c>
      <c r="E58" s="60">
        <v>7746088.0600000005</v>
      </c>
    </row>
    <row r="59" spans="1:5" ht="15" outlineLevel="2">
      <c r="A59" s="11" t="s">
        <v>59</v>
      </c>
      <c r="B59" s="11" t="s">
        <v>286</v>
      </c>
      <c r="C59" s="11" t="s">
        <v>287</v>
      </c>
      <c r="D59" s="11" t="s">
        <v>287</v>
      </c>
      <c r="E59" s="60">
        <v>7074354.88</v>
      </c>
    </row>
    <row r="60" spans="1:5" ht="15" outlineLevel="2">
      <c r="A60" s="11" t="s">
        <v>60</v>
      </c>
      <c r="B60" s="11" t="s">
        <v>286</v>
      </c>
      <c r="C60" s="11" t="s">
        <v>287</v>
      </c>
      <c r="D60" s="11" t="s">
        <v>287</v>
      </c>
      <c r="E60" s="60">
        <v>8518566.61</v>
      </c>
    </row>
    <row r="61" spans="1:5" ht="15" outlineLevel="2">
      <c r="A61" s="11" t="s">
        <v>61</v>
      </c>
      <c r="B61" s="11" t="s">
        <v>286</v>
      </c>
      <c r="C61" s="11" t="s">
        <v>287</v>
      </c>
      <c r="D61" s="11" t="s">
        <v>287</v>
      </c>
      <c r="E61" s="60"/>
    </row>
    <row r="62" spans="1:5" ht="15" outlineLevel="2">
      <c r="A62" s="11" t="s">
        <v>62</v>
      </c>
      <c r="B62" s="11" t="s">
        <v>286</v>
      </c>
      <c r="C62" s="11" t="s">
        <v>287</v>
      </c>
      <c r="D62" s="11" t="s">
        <v>287</v>
      </c>
      <c r="E62" s="60">
        <v>3454105.28</v>
      </c>
    </row>
    <row r="63" spans="1:5" ht="15" outlineLevel="2">
      <c r="A63" s="11" t="s">
        <v>63</v>
      </c>
      <c r="B63" s="11" t="s">
        <v>286</v>
      </c>
      <c r="C63" s="11" t="s">
        <v>287</v>
      </c>
      <c r="D63" s="11" t="s">
        <v>287</v>
      </c>
      <c r="E63" s="60">
        <v>7509608.73</v>
      </c>
    </row>
    <row r="64" spans="1:5" ht="15" outlineLevel="2">
      <c r="A64" s="11" t="s">
        <v>64</v>
      </c>
      <c r="B64" s="11" t="s">
        <v>286</v>
      </c>
      <c r="C64" s="11" t="s">
        <v>287</v>
      </c>
      <c r="D64" s="11" t="s">
        <v>287</v>
      </c>
      <c r="E64" s="60">
        <v>10606908.42</v>
      </c>
    </row>
    <row r="65" spans="1:5" ht="15" outlineLevel="2">
      <c r="A65" s="11" t="s">
        <v>65</v>
      </c>
      <c r="B65" s="11" t="s">
        <v>286</v>
      </c>
      <c r="C65" s="11" t="s">
        <v>287</v>
      </c>
      <c r="D65" s="11" t="s">
        <v>287</v>
      </c>
      <c r="E65" s="60"/>
    </row>
    <row r="66" spans="1:5" ht="15" outlineLevel="2">
      <c r="A66" s="11" t="s">
        <v>66</v>
      </c>
      <c r="B66" s="11" t="s">
        <v>286</v>
      </c>
      <c r="C66" s="11" t="s">
        <v>287</v>
      </c>
      <c r="D66" s="11" t="s">
        <v>287</v>
      </c>
      <c r="E66" s="60">
        <v>9113023.98</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5687388.49</v>
      </c>
    </row>
    <row r="70" spans="1:5" ht="15" outlineLevel="2">
      <c r="A70" s="11" t="s">
        <v>70</v>
      </c>
      <c r="B70" s="11" t="s">
        <v>286</v>
      </c>
      <c r="C70" s="11" t="s">
        <v>287</v>
      </c>
      <c r="D70" s="11" t="s">
        <v>287</v>
      </c>
      <c r="E70" s="60">
        <v>5300442.07</v>
      </c>
    </row>
    <row r="71" spans="1:5" ht="15" outlineLevel="2">
      <c r="A71" s="11" t="s">
        <v>71</v>
      </c>
      <c r="B71" s="11" t="s">
        <v>286</v>
      </c>
      <c r="C71" s="11" t="s">
        <v>287</v>
      </c>
      <c r="D71" s="11" t="s">
        <v>287</v>
      </c>
      <c r="E71" s="60">
        <v>3796395.1</v>
      </c>
    </row>
    <row r="72" spans="1:5" ht="15" outlineLevel="2">
      <c r="A72" s="11" t="s">
        <v>72</v>
      </c>
      <c r="B72" s="11" t="s">
        <v>286</v>
      </c>
      <c r="C72" s="11" t="s">
        <v>287</v>
      </c>
      <c r="D72" s="11" t="s">
        <v>287</v>
      </c>
      <c r="E72" s="60">
        <v>4402562.87</v>
      </c>
    </row>
    <row r="73" spans="1:5" ht="15" outlineLevel="2">
      <c r="A73" s="11" t="s">
        <v>73</v>
      </c>
      <c r="B73" s="11" t="s">
        <v>286</v>
      </c>
      <c r="C73" s="11" t="s">
        <v>287</v>
      </c>
      <c r="D73" s="11" t="s">
        <v>287</v>
      </c>
      <c r="E73" s="60">
        <v>6560890.16</v>
      </c>
    </row>
    <row r="74" spans="1:5" ht="15" outlineLevel="2">
      <c r="A74" s="11" t="s">
        <v>74</v>
      </c>
      <c r="B74" s="11" t="s">
        <v>286</v>
      </c>
      <c r="C74" s="11" t="s">
        <v>287</v>
      </c>
      <c r="D74" s="11" t="s">
        <v>287</v>
      </c>
      <c r="E74" s="60">
        <v>10299528.65</v>
      </c>
    </row>
    <row r="75" spans="1:5" ht="15" outlineLevel="2">
      <c r="A75" s="11" t="s">
        <v>75</v>
      </c>
      <c r="B75" s="11" t="s">
        <v>286</v>
      </c>
      <c r="C75" s="11" t="s">
        <v>287</v>
      </c>
      <c r="D75" s="11" t="s">
        <v>287</v>
      </c>
      <c r="E75" s="60">
        <v>5955301.91</v>
      </c>
    </row>
    <row r="76" spans="1:5" ht="15" outlineLevel="2">
      <c r="A76" s="11" t="s">
        <v>76</v>
      </c>
      <c r="B76" s="11" t="s">
        <v>286</v>
      </c>
      <c r="C76" s="11" t="s">
        <v>287</v>
      </c>
      <c r="D76" s="11" t="s">
        <v>287</v>
      </c>
      <c r="E76" s="60">
        <v>1804096.09</v>
      </c>
    </row>
    <row r="77" spans="1:5" ht="15" outlineLevel="2">
      <c r="A77" s="11" t="s">
        <v>77</v>
      </c>
      <c r="B77" s="11" t="s">
        <v>286</v>
      </c>
      <c r="C77" s="11" t="s">
        <v>287</v>
      </c>
      <c r="D77" s="11" t="s">
        <v>287</v>
      </c>
      <c r="E77" s="60"/>
    </row>
    <row r="78" spans="1:5" ht="15" outlineLevel="2">
      <c r="A78" s="11" t="s">
        <v>78</v>
      </c>
      <c r="B78" s="11" t="s">
        <v>286</v>
      </c>
      <c r="C78" s="11" t="s">
        <v>287</v>
      </c>
      <c r="D78" s="11" t="s">
        <v>287</v>
      </c>
      <c r="E78" s="60">
        <v>10650216.8</v>
      </c>
    </row>
    <row r="79" spans="1:5" ht="15" outlineLevel="2">
      <c r="A79" s="11" t="s">
        <v>79</v>
      </c>
      <c r="B79" s="11" t="s">
        <v>286</v>
      </c>
      <c r="C79" s="11" t="s">
        <v>287</v>
      </c>
      <c r="D79" s="11" t="s">
        <v>287</v>
      </c>
      <c r="E79" s="60">
        <v>5962317.53</v>
      </c>
    </row>
    <row r="80" spans="1:5" ht="15" outlineLevel="2">
      <c r="A80" s="11" t="s">
        <v>80</v>
      </c>
      <c r="B80" s="11" t="s">
        <v>286</v>
      </c>
      <c r="C80" s="11" t="s">
        <v>287</v>
      </c>
      <c r="D80" s="11" t="s">
        <v>287</v>
      </c>
      <c r="E80" s="60">
        <v>12596669.19</v>
      </c>
    </row>
    <row r="81" spans="1:5" ht="15" outlineLevel="2">
      <c r="A81" s="11" t="s">
        <v>81</v>
      </c>
      <c r="B81" s="11" t="s">
        <v>286</v>
      </c>
      <c r="C81" s="11" t="s">
        <v>287</v>
      </c>
      <c r="D81" s="11" t="s">
        <v>287</v>
      </c>
      <c r="E81" s="60">
        <v>16735800.95</v>
      </c>
    </row>
    <row r="82" spans="1:5" ht="15" outlineLevel="2">
      <c r="A82" s="11" t="s">
        <v>82</v>
      </c>
      <c r="B82" s="11" t="s">
        <v>286</v>
      </c>
      <c r="C82" s="11" t="s">
        <v>287</v>
      </c>
      <c r="D82" s="11" t="s">
        <v>287</v>
      </c>
      <c r="E82" s="60">
        <v>19193313.09</v>
      </c>
    </row>
    <row r="83" spans="1:5" ht="15" outlineLevel="2">
      <c r="A83" s="11" t="s">
        <v>83</v>
      </c>
      <c r="B83" s="11" t="s">
        <v>286</v>
      </c>
      <c r="C83" s="11" t="s">
        <v>287</v>
      </c>
      <c r="D83" s="11" t="s">
        <v>287</v>
      </c>
      <c r="E83" s="60">
        <v>3517171.5</v>
      </c>
    </row>
    <row r="84" spans="1:5" ht="15" outlineLevel="2">
      <c r="A84" s="11" t="s">
        <v>84</v>
      </c>
      <c r="B84" s="11" t="s">
        <v>286</v>
      </c>
      <c r="C84" s="11" t="s">
        <v>287</v>
      </c>
      <c r="D84" s="11" t="s">
        <v>287</v>
      </c>
      <c r="E84" s="60">
        <v>763672.73</v>
      </c>
    </row>
    <row r="85" spans="1:5" ht="15" outlineLevel="2">
      <c r="A85" s="11" t="s">
        <v>85</v>
      </c>
      <c r="B85" s="11" t="s">
        <v>286</v>
      </c>
      <c r="C85" s="11" t="s">
        <v>287</v>
      </c>
      <c r="D85" s="11" t="s">
        <v>287</v>
      </c>
      <c r="E85" s="60">
        <v>1548276.11</v>
      </c>
    </row>
    <row r="86" spans="1:5" ht="15" outlineLevel="2">
      <c r="A86" s="11" t="s">
        <v>86</v>
      </c>
      <c r="B86" s="11" t="s">
        <v>286</v>
      </c>
      <c r="C86" s="11" t="s">
        <v>287</v>
      </c>
      <c r="D86" s="11" t="s">
        <v>287</v>
      </c>
      <c r="E86" s="60">
        <v>3121689.76</v>
      </c>
    </row>
    <row r="87" spans="1:5" ht="15" outlineLevel="2">
      <c r="A87" s="11" t="s">
        <v>87</v>
      </c>
      <c r="B87" s="11" t="s">
        <v>286</v>
      </c>
      <c r="C87" s="11" t="s">
        <v>287</v>
      </c>
      <c r="D87" s="11" t="s">
        <v>287</v>
      </c>
      <c r="E87" s="60">
        <v>4100402.53</v>
      </c>
    </row>
    <row r="88" spans="1:5" ht="15" outlineLevel="2">
      <c r="A88" s="11" t="s">
        <v>88</v>
      </c>
      <c r="B88" s="11" t="s">
        <v>286</v>
      </c>
      <c r="C88" s="11" t="s">
        <v>287</v>
      </c>
      <c r="D88" s="11" t="s">
        <v>287</v>
      </c>
      <c r="E88" s="60">
        <v>7944710.34</v>
      </c>
    </row>
    <row r="89" spans="1:5" ht="15" outlineLevel="2">
      <c r="A89" s="11" t="s">
        <v>89</v>
      </c>
      <c r="B89" s="11" t="s">
        <v>286</v>
      </c>
      <c r="C89" s="11" t="s">
        <v>287</v>
      </c>
      <c r="D89" s="11" t="s">
        <v>287</v>
      </c>
      <c r="E89" s="60">
        <v>4117380.95</v>
      </c>
    </row>
    <row r="90" spans="1:5" ht="15" outlineLevel="2">
      <c r="A90" s="11" t="s">
        <v>90</v>
      </c>
      <c r="B90" s="11" t="s">
        <v>286</v>
      </c>
      <c r="C90" s="11" t="s">
        <v>287</v>
      </c>
      <c r="D90" s="11" t="s">
        <v>287</v>
      </c>
      <c r="E90" s="60">
        <v>3744648.06</v>
      </c>
    </row>
    <row r="91" spans="1:5" ht="15" outlineLevel="2">
      <c r="A91" s="11" t="s">
        <v>91</v>
      </c>
      <c r="B91" s="11" t="s">
        <v>286</v>
      </c>
      <c r="C91" s="11" t="s">
        <v>287</v>
      </c>
      <c r="D91" s="11" t="s">
        <v>287</v>
      </c>
      <c r="E91" s="60">
        <v>4266316.33</v>
      </c>
    </row>
    <row r="92" spans="1:5" ht="15" outlineLevel="2">
      <c r="A92" s="11" t="s">
        <v>92</v>
      </c>
      <c r="B92" s="11" t="s">
        <v>286</v>
      </c>
      <c r="C92" s="11" t="s">
        <v>287</v>
      </c>
      <c r="D92" s="11" t="s">
        <v>287</v>
      </c>
      <c r="E92" s="60">
        <v>6358576.78</v>
      </c>
    </row>
    <row r="93" spans="1:5" ht="15" outlineLevel="2">
      <c r="A93" s="11" t="s">
        <v>93</v>
      </c>
      <c r="B93" s="11" t="s">
        <v>286</v>
      </c>
      <c r="C93" s="11" t="s">
        <v>287</v>
      </c>
      <c r="D93" s="11" t="s">
        <v>287</v>
      </c>
      <c r="E93" s="60">
        <v>8270840</v>
      </c>
    </row>
    <row r="94" spans="1:5" ht="15" outlineLevel="2">
      <c r="A94" s="11" t="s">
        <v>94</v>
      </c>
      <c r="B94" s="11" t="s">
        <v>286</v>
      </c>
      <c r="C94" s="11" t="s">
        <v>287</v>
      </c>
      <c r="D94" s="11" t="s">
        <v>287</v>
      </c>
      <c r="E94" s="60"/>
    </row>
    <row r="95" spans="1:5" ht="15" outlineLevel="2">
      <c r="A95" s="11" t="s">
        <v>95</v>
      </c>
      <c r="B95" s="11" t="s">
        <v>286</v>
      </c>
      <c r="C95" s="11" t="s">
        <v>287</v>
      </c>
      <c r="D95" s="11" t="s">
        <v>287</v>
      </c>
      <c r="E95" s="60">
        <v>8764558.72</v>
      </c>
    </row>
    <row r="96" spans="1:5" ht="15" outlineLevel="2">
      <c r="A96" s="11" t="s">
        <v>96</v>
      </c>
      <c r="B96" s="11" t="s">
        <v>286</v>
      </c>
      <c r="C96" s="11" t="s">
        <v>287</v>
      </c>
      <c r="D96" s="11" t="s">
        <v>287</v>
      </c>
      <c r="E96" s="60">
        <v>3403530.2</v>
      </c>
    </row>
    <row r="97" spans="1:5" ht="15" outlineLevel="2">
      <c r="A97" s="11" t="s">
        <v>97</v>
      </c>
      <c r="B97" s="11" t="s">
        <v>286</v>
      </c>
      <c r="C97" s="11" t="s">
        <v>287</v>
      </c>
      <c r="D97" s="11" t="s">
        <v>287</v>
      </c>
      <c r="E97" s="60"/>
    </row>
    <row r="98" spans="1:5" ht="15" outlineLevel="2">
      <c r="A98" s="11" t="s">
        <v>98</v>
      </c>
      <c r="B98" s="11" t="s">
        <v>286</v>
      </c>
      <c r="C98" s="11" t="s">
        <v>287</v>
      </c>
      <c r="D98" s="11" t="s">
        <v>287</v>
      </c>
      <c r="E98" s="60">
        <v>3350208.78</v>
      </c>
    </row>
    <row r="99" spans="1:5" ht="15" outlineLevel="2">
      <c r="A99" s="11" t="s">
        <v>99</v>
      </c>
      <c r="B99" s="11" t="s">
        <v>286</v>
      </c>
      <c r="C99" s="11" t="s">
        <v>287</v>
      </c>
      <c r="D99" s="11" t="s">
        <v>287</v>
      </c>
      <c r="E99" s="60">
        <v>6980019.640000001</v>
      </c>
    </row>
    <row r="100" spans="1:5" ht="15" outlineLevel="2">
      <c r="A100" s="11" t="s">
        <v>100</v>
      </c>
      <c r="B100" s="11" t="s">
        <v>286</v>
      </c>
      <c r="C100" s="11" t="s">
        <v>287</v>
      </c>
      <c r="D100" s="11" t="s">
        <v>287</v>
      </c>
      <c r="E100" s="60">
        <v>2645828.69</v>
      </c>
    </row>
    <row r="101" spans="1:5" ht="15" outlineLevel="2">
      <c r="A101" s="11" t="s">
        <v>101</v>
      </c>
      <c r="B101" s="11" t="s">
        <v>286</v>
      </c>
      <c r="C101" s="11" t="s">
        <v>287</v>
      </c>
      <c r="D101" s="11" t="s">
        <v>287</v>
      </c>
      <c r="E101" s="60">
        <v>5936751.69</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7470216.6</v>
      </c>
    </row>
    <row r="104" spans="1:5" ht="15" outlineLevel="2">
      <c r="A104" s="11" t="s">
        <v>104</v>
      </c>
      <c r="B104" s="11" t="s">
        <v>286</v>
      </c>
      <c r="C104" s="11" t="s">
        <v>287</v>
      </c>
      <c r="D104" s="11" t="s">
        <v>287</v>
      </c>
      <c r="E104" s="60">
        <v>7069916.75</v>
      </c>
    </row>
    <row r="105" spans="1:5" ht="15" outlineLevel="2">
      <c r="A105" s="11" t="s">
        <v>105</v>
      </c>
      <c r="B105" s="11" t="s">
        <v>286</v>
      </c>
      <c r="C105" s="11" t="s">
        <v>287</v>
      </c>
      <c r="D105" s="11" t="s">
        <v>287</v>
      </c>
      <c r="E105" s="60">
        <v>9194954.58</v>
      </c>
    </row>
    <row r="106" spans="1:5" ht="15" outlineLevel="2">
      <c r="A106" s="11" t="s">
        <v>106</v>
      </c>
      <c r="B106" s="11" t="s">
        <v>286</v>
      </c>
      <c r="C106" s="11" t="s">
        <v>287</v>
      </c>
      <c r="D106" s="11" t="s">
        <v>287</v>
      </c>
      <c r="E106" s="60">
        <v>8864675.59</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1638983.75</v>
      </c>
    </row>
    <row r="109" spans="1:5" ht="15" outlineLevel="2">
      <c r="A109" s="11" t="s">
        <v>109</v>
      </c>
      <c r="B109" s="11" t="s">
        <v>286</v>
      </c>
      <c r="C109" s="11" t="s">
        <v>287</v>
      </c>
      <c r="D109" s="11" t="s">
        <v>287</v>
      </c>
      <c r="E109" s="60">
        <v>4110879.37</v>
      </c>
    </row>
    <row r="110" spans="1:5" ht="15" outlineLevel="2">
      <c r="A110" s="11" t="s">
        <v>110</v>
      </c>
      <c r="B110" s="11" t="s">
        <v>286</v>
      </c>
      <c r="C110" s="11" t="s">
        <v>287</v>
      </c>
      <c r="D110" s="11" t="s">
        <v>287</v>
      </c>
      <c r="E110" s="60">
        <v>2546800.89</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5903519.33</v>
      </c>
    </row>
    <row r="113" spans="1:5" ht="15" outlineLevel="2">
      <c r="A113" s="11" t="s">
        <v>113</v>
      </c>
      <c r="B113" s="11" t="s">
        <v>286</v>
      </c>
      <c r="C113" s="11" t="s">
        <v>287</v>
      </c>
      <c r="D113" s="11" t="s">
        <v>287</v>
      </c>
      <c r="E113" s="60">
        <v>7666957.91</v>
      </c>
    </row>
    <row r="114" spans="1:5" ht="15" outlineLevel="2">
      <c r="A114" s="11" t="s">
        <v>114</v>
      </c>
      <c r="B114" s="11" t="s">
        <v>286</v>
      </c>
      <c r="C114" s="11" t="s">
        <v>287</v>
      </c>
      <c r="D114" s="11" t="s">
        <v>287</v>
      </c>
      <c r="E114" s="60">
        <v>7409589.09</v>
      </c>
    </row>
    <row r="115" spans="1:5" ht="15" outlineLevel="2">
      <c r="A115" s="11" t="s">
        <v>115</v>
      </c>
      <c r="B115" s="11" t="s">
        <v>286</v>
      </c>
      <c r="C115" s="11" t="s">
        <v>287</v>
      </c>
      <c r="D115" s="11" t="s">
        <v>287</v>
      </c>
      <c r="E115" s="60">
        <v>6859211.13</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4392379.6</v>
      </c>
    </row>
    <row r="118" spans="1:5" ht="15" outlineLevel="2">
      <c r="A118" s="11" t="s">
        <v>118</v>
      </c>
      <c r="B118" s="11" t="s">
        <v>286</v>
      </c>
      <c r="C118" s="11" t="s">
        <v>287</v>
      </c>
      <c r="D118" s="11" t="s">
        <v>287</v>
      </c>
      <c r="E118" s="60">
        <v>5269003.1899999995</v>
      </c>
    </row>
    <row r="119" spans="1:5" ht="15" outlineLevel="2">
      <c r="A119" s="11" t="s">
        <v>119</v>
      </c>
      <c r="B119" s="11" t="s">
        <v>286</v>
      </c>
      <c r="C119" s="11" t="s">
        <v>287</v>
      </c>
      <c r="D119" s="11" t="s">
        <v>287</v>
      </c>
      <c r="E119" s="60">
        <v>5122949.18</v>
      </c>
    </row>
    <row r="120" spans="1:5" ht="15" outlineLevel="2">
      <c r="A120" s="11" t="s">
        <v>120</v>
      </c>
      <c r="B120" s="11" t="s">
        <v>286</v>
      </c>
      <c r="C120" s="11" t="s">
        <v>287</v>
      </c>
      <c r="D120" s="11" t="s">
        <v>287</v>
      </c>
      <c r="E120" s="60">
        <v>2222594</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1833472.69</v>
      </c>
    </row>
    <row r="123" spans="1:5" ht="15" outlineLevel="2">
      <c r="A123" s="11" t="s">
        <v>123</v>
      </c>
      <c r="B123" s="11" t="s">
        <v>286</v>
      </c>
      <c r="C123" s="11" t="s">
        <v>287</v>
      </c>
      <c r="D123" s="11" t="s">
        <v>287</v>
      </c>
      <c r="E123" s="60">
        <v>4603204.85</v>
      </c>
    </row>
    <row r="124" spans="1:5" ht="15" outlineLevel="2">
      <c r="A124" s="11" t="s">
        <v>124</v>
      </c>
      <c r="B124" s="11" t="s">
        <v>286</v>
      </c>
      <c r="C124" s="11" t="s">
        <v>287</v>
      </c>
      <c r="D124" s="11" t="s">
        <v>287</v>
      </c>
      <c r="E124" s="60">
        <v>3254451.73</v>
      </c>
    </row>
    <row r="125" spans="1:5" ht="15" outlineLevel="2">
      <c r="A125" s="11" t="s">
        <v>125</v>
      </c>
      <c r="B125" s="11" t="s">
        <v>286</v>
      </c>
      <c r="C125" s="11" t="s">
        <v>287</v>
      </c>
      <c r="D125" s="11" t="s">
        <v>287</v>
      </c>
      <c r="E125" s="60">
        <v>4195413.81</v>
      </c>
    </row>
    <row r="126" spans="1:5" ht="15" outlineLevel="2">
      <c r="A126" s="11" t="s">
        <v>126</v>
      </c>
      <c r="B126" s="11" t="s">
        <v>286</v>
      </c>
      <c r="C126" s="11" t="s">
        <v>287</v>
      </c>
      <c r="D126" s="11" t="s">
        <v>287</v>
      </c>
      <c r="E126" s="60">
        <v>3607876.25</v>
      </c>
    </row>
    <row r="127" spans="1:5" ht="15" outlineLevel="2">
      <c r="A127" s="11" t="s">
        <v>127</v>
      </c>
      <c r="B127" s="11" t="s">
        <v>286</v>
      </c>
      <c r="C127" s="11" t="s">
        <v>287</v>
      </c>
      <c r="D127" s="11" t="s">
        <v>287</v>
      </c>
      <c r="E127" s="60">
        <v>4347997.43</v>
      </c>
    </row>
    <row r="128" spans="1:5" ht="15" outlineLevel="2">
      <c r="A128" s="11" t="s">
        <v>128</v>
      </c>
      <c r="B128" s="11" t="s">
        <v>286</v>
      </c>
      <c r="C128" s="11" t="s">
        <v>287</v>
      </c>
      <c r="D128" s="11" t="s">
        <v>287</v>
      </c>
      <c r="E128" s="60">
        <v>4014395.62</v>
      </c>
    </row>
    <row r="129" spans="1:5" ht="15" outlineLevel="2">
      <c r="A129" s="11" t="s">
        <v>129</v>
      </c>
      <c r="B129" s="11" t="s">
        <v>286</v>
      </c>
      <c r="C129" s="11" t="s">
        <v>287</v>
      </c>
      <c r="D129" s="11" t="s">
        <v>287</v>
      </c>
      <c r="E129" s="60">
        <v>3938423.74</v>
      </c>
    </row>
    <row r="130" spans="1:5" ht="15" outlineLevel="2">
      <c r="A130" s="11" t="s">
        <v>130</v>
      </c>
      <c r="B130" s="11" t="s">
        <v>286</v>
      </c>
      <c r="C130" s="11" t="s">
        <v>287</v>
      </c>
      <c r="D130" s="11" t="s">
        <v>287</v>
      </c>
      <c r="E130" s="60">
        <v>4316309.5</v>
      </c>
    </row>
    <row r="131" spans="1:5" ht="15" outlineLevel="2">
      <c r="A131" s="11" t="s">
        <v>131</v>
      </c>
      <c r="B131" s="11" t="s">
        <v>286</v>
      </c>
      <c r="C131" s="11" t="s">
        <v>287</v>
      </c>
      <c r="D131" s="11" t="s">
        <v>287</v>
      </c>
      <c r="E131" s="60">
        <v>5111211.08</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4084326.78</v>
      </c>
    </row>
    <row r="134" spans="1:5" ht="15" outlineLevel="2">
      <c r="A134" s="11" t="s">
        <v>134</v>
      </c>
      <c r="B134" s="11" t="s">
        <v>286</v>
      </c>
      <c r="C134" s="11" t="s">
        <v>287</v>
      </c>
      <c r="D134" s="11" t="s">
        <v>287</v>
      </c>
      <c r="E134" s="60">
        <v>7138743.13</v>
      </c>
    </row>
    <row r="135" spans="1:5" ht="15" outlineLevel="2">
      <c r="A135" s="11" t="s">
        <v>135</v>
      </c>
      <c r="B135" s="11" t="s">
        <v>286</v>
      </c>
      <c r="C135" s="11" t="s">
        <v>287</v>
      </c>
      <c r="D135" s="11" t="s">
        <v>287</v>
      </c>
      <c r="E135" s="60">
        <v>8289654.14</v>
      </c>
    </row>
    <row r="136" spans="1:5" ht="15" outlineLevel="2">
      <c r="A136" s="11" t="s">
        <v>136</v>
      </c>
      <c r="B136" s="11" t="s">
        <v>286</v>
      </c>
      <c r="C136" s="11" t="s">
        <v>287</v>
      </c>
      <c r="D136" s="11" t="s">
        <v>287</v>
      </c>
      <c r="E136" s="60">
        <v>8092989.19</v>
      </c>
    </row>
    <row r="137" spans="1:5" ht="15" outlineLevel="2">
      <c r="A137" s="11" t="s">
        <v>137</v>
      </c>
      <c r="B137" s="11" t="s">
        <v>286</v>
      </c>
      <c r="C137" s="11" t="s">
        <v>287</v>
      </c>
      <c r="D137" s="11" t="s">
        <v>287</v>
      </c>
      <c r="E137" s="60">
        <v>2872165.7</v>
      </c>
    </row>
    <row r="138" spans="1:5" ht="15" outlineLevel="2">
      <c r="A138" s="11" t="s">
        <v>138</v>
      </c>
      <c r="B138" s="11" t="s">
        <v>286</v>
      </c>
      <c r="C138" s="11" t="s">
        <v>287</v>
      </c>
      <c r="D138" s="11" t="s">
        <v>287</v>
      </c>
      <c r="E138" s="60">
        <v>8362940.11</v>
      </c>
    </row>
    <row r="139" spans="1:5" ht="15" outlineLevel="2">
      <c r="A139" s="11" t="s">
        <v>139</v>
      </c>
      <c r="B139" s="11" t="s">
        <v>286</v>
      </c>
      <c r="C139" s="11" t="s">
        <v>287</v>
      </c>
      <c r="D139" s="11" t="s">
        <v>287</v>
      </c>
      <c r="E139" s="60">
        <v>6374729.57</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1308696.16</v>
      </c>
    </row>
    <row r="142" spans="1:5" ht="15" outlineLevel="2">
      <c r="A142" s="11" t="s">
        <v>142</v>
      </c>
      <c r="B142" s="11" t="s">
        <v>286</v>
      </c>
      <c r="C142" s="11" t="s">
        <v>287</v>
      </c>
      <c r="D142" s="11" t="s">
        <v>287</v>
      </c>
      <c r="E142" s="60">
        <v>5991948.72</v>
      </c>
    </row>
    <row r="143" spans="1:5" ht="15" outlineLevel="2">
      <c r="A143" s="11" t="s">
        <v>143</v>
      </c>
      <c r="B143" s="11" t="s">
        <v>286</v>
      </c>
      <c r="C143" s="11" t="s">
        <v>287</v>
      </c>
      <c r="D143" s="11" t="s">
        <v>287</v>
      </c>
      <c r="E143" s="60">
        <v>13132993.43</v>
      </c>
    </row>
    <row r="144" spans="1:5" ht="15" outlineLevel="2">
      <c r="A144" s="11" t="s">
        <v>144</v>
      </c>
      <c r="B144" s="11" t="s">
        <v>286</v>
      </c>
      <c r="C144" s="11" t="s">
        <v>287</v>
      </c>
      <c r="D144" s="11" t="s">
        <v>287</v>
      </c>
      <c r="E144" s="60">
        <v>2324218.55</v>
      </c>
    </row>
    <row r="145" spans="1:5" ht="15" outlineLevel="2">
      <c r="A145" s="11" t="s">
        <v>145</v>
      </c>
      <c r="B145" s="11" t="s">
        <v>286</v>
      </c>
      <c r="C145" s="11" t="s">
        <v>287</v>
      </c>
      <c r="D145" s="11" t="s">
        <v>287</v>
      </c>
      <c r="E145" s="60">
        <v>4386255.95</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2418130.85</v>
      </c>
    </row>
    <row r="148" spans="1:5" ht="15" outlineLevel="2">
      <c r="A148" s="11" t="s">
        <v>148</v>
      </c>
      <c r="B148" s="11" t="s">
        <v>286</v>
      </c>
      <c r="C148" s="11" t="s">
        <v>287</v>
      </c>
      <c r="D148" s="11" t="s">
        <v>287</v>
      </c>
      <c r="E148" s="60">
        <v>2656035.3</v>
      </c>
    </row>
    <row r="149" spans="1:5" ht="15" outlineLevel="2">
      <c r="A149" s="11" t="s">
        <v>149</v>
      </c>
      <c r="B149" s="11" t="s">
        <v>286</v>
      </c>
      <c r="C149" s="11" t="s">
        <v>287</v>
      </c>
      <c r="D149" s="11" t="s">
        <v>287</v>
      </c>
      <c r="E149" s="60">
        <v>8451823.84</v>
      </c>
    </row>
    <row r="150" spans="1:5" ht="15" outlineLevel="2">
      <c r="A150" s="11" t="s">
        <v>150</v>
      </c>
      <c r="B150" s="11" t="s">
        <v>286</v>
      </c>
      <c r="C150" s="11" t="s">
        <v>287</v>
      </c>
      <c r="D150" s="11" t="s">
        <v>287</v>
      </c>
      <c r="E150" s="60">
        <v>8745365.78</v>
      </c>
    </row>
    <row r="151" spans="1:5" ht="15" outlineLevel="2">
      <c r="A151" s="11" t="s">
        <v>151</v>
      </c>
      <c r="B151" s="11" t="s">
        <v>286</v>
      </c>
      <c r="C151" s="11" t="s">
        <v>287</v>
      </c>
      <c r="D151" s="11" t="s">
        <v>287</v>
      </c>
      <c r="E151" s="60">
        <v>7683471.78</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2535416.03</v>
      </c>
    </row>
    <row r="154" spans="1:5" ht="15" outlineLevel="2">
      <c r="A154" s="11" t="s">
        <v>154</v>
      </c>
      <c r="B154" s="11" t="s">
        <v>286</v>
      </c>
      <c r="C154" s="11" t="s">
        <v>287</v>
      </c>
      <c r="D154" s="11" t="s">
        <v>287</v>
      </c>
      <c r="E154" s="60">
        <v>3025049.71</v>
      </c>
    </row>
    <row r="155" spans="1:5" ht="15" outlineLevel="2">
      <c r="A155" s="11" t="s">
        <v>155</v>
      </c>
      <c r="B155" s="11" t="s">
        <v>286</v>
      </c>
      <c r="C155" s="11" t="s">
        <v>287</v>
      </c>
      <c r="D155" s="11" t="s">
        <v>287</v>
      </c>
      <c r="E155" s="60">
        <v>3175697.52</v>
      </c>
    </row>
    <row r="156" spans="1:5" ht="15" outlineLevel="2">
      <c r="A156" s="11" t="s">
        <v>156</v>
      </c>
      <c r="B156" s="11" t="s">
        <v>286</v>
      </c>
      <c r="C156" s="11" t="s">
        <v>287</v>
      </c>
      <c r="D156" s="11" t="s">
        <v>287</v>
      </c>
      <c r="E156" s="60">
        <v>3418803.66</v>
      </c>
    </row>
    <row r="157" spans="1:5" ht="15" outlineLevel="2">
      <c r="A157" s="11" t="s">
        <v>157</v>
      </c>
      <c r="B157" s="11" t="s">
        <v>286</v>
      </c>
      <c r="C157" s="11" t="s">
        <v>287</v>
      </c>
      <c r="D157" s="11" t="s">
        <v>287</v>
      </c>
      <c r="E157" s="60">
        <v>1358572.31</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2091017.36</v>
      </c>
    </row>
    <row r="160" spans="1:5" ht="15" outlineLevel="2">
      <c r="A160" s="11" t="s">
        <v>160</v>
      </c>
      <c r="B160" s="11" t="s">
        <v>286</v>
      </c>
      <c r="C160" s="11" t="s">
        <v>287</v>
      </c>
      <c r="D160" s="11" t="s">
        <v>287</v>
      </c>
      <c r="E160" s="60">
        <v>2573856.91</v>
      </c>
    </row>
    <row r="161" spans="1:5" ht="15" outlineLevel="2">
      <c r="A161" s="11" t="s">
        <v>161</v>
      </c>
      <c r="B161" s="11" t="s">
        <v>286</v>
      </c>
      <c r="C161" s="11" t="s">
        <v>287</v>
      </c>
      <c r="D161" s="11" t="s">
        <v>287</v>
      </c>
      <c r="E161" s="60">
        <v>2902133.58</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5506333.34</v>
      </c>
    </row>
    <row r="164" spans="1:5" ht="15" outlineLevel="2">
      <c r="A164" s="11" t="s">
        <v>164</v>
      </c>
      <c r="B164" s="11" t="s">
        <v>286</v>
      </c>
      <c r="C164" s="11" t="s">
        <v>287</v>
      </c>
      <c r="D164" s="11" t="s">
        <v>287</v>
      </c>
      <c r="E164" s="60">
        <v>7227789.75</v>
      </c>
    </row>
    <row r="165" spans="1:5" ht="15" outlineLevel="2">
      <c r="A165" s="11" t="s">
        <v>165</v>
      </c>
      <c r="B165" s="11" t="s">
        <v>286</v>
      </c>
      <c r="C165" s="11" t="s">
        <v>287</v>
      </c>
      <c r="D165" s="11" t="s">
        <v>287</v>
      </c>
      <c r="E165" s="60">
        <v>6080119.8</v>
      </c>
    </row>
    <row r="166" spans="1:5" ht="15" outlineLevel="2">
      <c r="A166" s="11" t="s">
        <v>166</v>
      </c>
      <c r="B166" s="11" t="s">
        <v>286</v>
      </c>
      <c r="C166" s="11" t="s">
        <v>287</v>
      </c>
      <c r="D166" s="11" t="s">
        <v>287</v>
      </c>
      <c r="E166" s="60">
        <v>2152340.24</v>
      </c>
    </row>
    <row r="167" spans="1:5" ht="15" outlineLevel="2">
      <c r="A167" s="11" t="s">
        <v>167</v>
      </c>
      <c r="B167" s="11" t="s">
        <v>286</v>
      </c>
      <c r="C167" s="11" t="s">
        <v>287</v>
      </c>
      <c r="D167" s="11" t="s">
        <v>287</v>
      </c>
      <c r="E167" s="60">
        <v>8795716.3</v>
      </c>
    </row>
    <row r="168" spans="1:5" ht="15" outlineLevel="2">
      <c r="A168" s="11" t="s">
        <v>168</v>
      </c>
      <c r="B168" s="11" t="s">
        <v>286</v>
      </c>
      <c r="C168" s="11" t="s">
        <v>287</v>
      </c>
      <c r="D168" s="11" t="s">
        <v>287</v>
      </c>
      <c r="E168" s="60">
        <v>11014121.32</v>
      </c>
    </row>
    <row r="169" spans="1:5" ht="15" outlineLevel="2">
      <c r="A169" s="11" t="s">
        <v>169</v>
      </c>
      <c r="B169" s="11" t="s">
        <v>286</v>
      </c>
      <c r="C169" s="11" t="s">
        <v>287</v>
      </c>
      <c r="D169" s="11" t="s">
        <v>287</v>
      </c>
      <c r="E169" s="60">
        <v>7561894.73</v>
      </c>
    </row>
    <row r="170" spans="1:5" ht="15" outlineLevel="2">
      <c r="A170" s="11" t="s">
        <v>170</v>
      </c>
      <c r="B170" s="11" t="s">
        <v>286</v>
      </c>
      <c r="C170" s="11" t="s">
        <v>287</v>
      </c>
      <c r="D170" s="11" t="s">
        <v>287</v>
      </c>
      <c r="E170" s="60">
        <v>5933274.05</v>
      </c>
    </row>
    <row r="171" spans="1:5" ht="15" outlineLevel="2">
      <c r="A171" s="11" t="s">
        <v>171</v>
      </c>
      <c r="B171" s="11" t="s">
        <v>286</v>
      </c>
      <c r="C171" s="11" t="s">
        <v>287</v>
      </c>
      <c r="D171" s="11" t="s">
        <v>287</v>
      </c>
      <c r="E171" s="60">
        <v>3729166.71</v>
      </c>
    </row>
    <row r="172" spans="1:5" ht="15" outlineLevel="2">
      <c r="A172" s="11" t="s">
        <v>172</v>
      </c>
      <c r="B172" s="11" t="s">
        <v>286</v>
      </c>
      <c r="C172" s="11" t="s">
        <v>287</v>
      </c>
      <c r="D172" s="11" t="s">
        <v>287</v>
      </c>
      <c r="E172" s="60">
        <v>3631494.71</v>
      </c>
    </row>
    <row r="173" spans="1:5" ht="15" outlineLevel="2">
      <c r="A173" s="11" t="s">
        <v>173</v>
      </c>
      <c r="B173" s="11" t="s">
        <v>286</v>
      </c>
      <c r="C173" s="11" t="s">
        <v>287</v>
      </c>
      <c r="D173" s="11" t="s">
        <v>287</v>
      </c>
      <c r="E173" s="60">
        <v>3113903.49</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1305665.52</v>
      </c>
    </row>
    <row r="176" spans="1:5" ht="15" outlineLevel="2">
      <c r="A176" s="11" t="s">
        <v>176</v>
      </c>
      <c r="B176" s="11" t="s">
        <v>286</v>
      </c>
      <c r="C176" s="11" t="s">
        <v>287</v>
      </c>
      <c r="D176" s="11" t="s">
        <v>287</v>
      </c>
      <c r="E176" s="60">
        <v>3488524.22</v>
      </c>
    </row>
    <row r="177" spans="1:5" ht="15" outlineLevel="2">
      <c r="A177" s="11" t="s">
        <v>177</v>
      </c>
      <c r="B177" s="11" t="s">
        <v>286</v>
      </c>
      <c r="C177" s="11" t="s">
        <v>287</v>
      </c>
      <c r="D177" s="11" t="s">
        <v>287</v>
      </c>
      <c r="E177" s="60">
        <v>7596892.98</v>
      </c>
    </row>
    <row r="178" spans="1:5" ht="15" outlineLevel="2">
      <c r="A178" s="11" t="s">
        <v>178</v>
      </c>
      <c r="B178" s="11" t="s">
        <v>286</v>
      </c>
      <c r="C178" s="11" t="s">
        <v>287</v>
      </c>
      <c r="D178" s="11" t="s">
        <v>287</v>
      </c>
      <c r="E178" s="60">
        <v>6336402.86</v>
      </c>
    </row>
    <row r="179" spans="1:5" ht="15" outlineLevel="2">
      <c r="A179" s="11" t="s">
        <v>179</v>
      </c>
      <c r="B179" s="11" t="s">
        <v>286</v>
      </c>
      <c r="C179" s="11" t="s">
        <v>287</v>
      </c>
      <c r="D179" s="11" t="s">
        <v>287</v>
      </c>
      <c r="E179" s="60">
        <v>4059927.13</v>
      </c>
    </row>
    <row r="180" spans="1:5" ht="15" outlineLevel="2">
      <c r="A180" s="11" t="s">
        <v>180</v>
      </c>
      <c r="B180" s="11" t="s">
        <v>286</v>
      </c>
      <c r="C180" s="11" t="s">
        <v>287</v>
      </c>
      <c r="D180" s="11" t="s">
        <v>287</v>
      </c>
      <c r="E180" s="60">
        <v>4459156.73</v>
      </c>
    </row>
    <row r="181" spans="1:5" ht="15" outlineLevel="2">
      <c r="A181" s="11" t="s">
        <v>181</v>
      </c>
      <c r="B181" s="11" t="s">
        <v>286</v>
      </c>
      <c r="C181" s="11" t="s">
        <v>287</v>
      </c>
      <c r="D181" s="11" t="s">
        <v>287</v>
      </c>
      <c r="E181" s="60">
        <v>2094050.21</v>
      </c>
    </row>
    <row r="182" spans="1:5" ht="15" outlineLevel="2">
      <c r="A182" s="11" t="s">
        <v>182</v>
      </c>
      <c r="B182" s="11" t="s">
        <v>286</v>
      </c>
      <c r="C182" s="11" t="s">
        <v>287</v>
      </c>
      <c r="D182" s="11" t="s">
        <v>287</v>
      </c>
      <c r="E182" s="60">
        <v>9954792.69</v>
      </c>
    </row>
    <row r="183" spans="1:5" ht="15" outlineLevel="2">
      <c r="A183" s="11" t="s">
        <v>183</v>
      </c>
      <c r="B183" s="11" t="s">
        <v>286</v>
      </c>
      <c r="C183" s="11" t="s">
        <v>287</v>
      </c>
      <c r="D183" s="11" t="s">
        <v>287</v>
      </c>
      <c r="E183" s="60">
        <v>2733104.6</v>
      </c>
    </row>
    <row r="184" spans="1:5" ht="15" outlineLevel="2">
      <c r="A184" s="11" t="s">
        <v>184</v>
      </c>
      <c r="B184" s="11" t="s">
        <v>286</v>
      </c>
      <c r="C184" s="11" t="s">
        <v>287</v>
      </c>
      <c r="D184" s="11" t="s">
        <v>287</v>
      </c>
      <c r="E184" s="60">
        <v>878616.58</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4089823.83</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10481259.6</v>
      </c>
    </row>
    <row r="192" spans="1:5" ht="15" outlineLevel="2">
      <c r="A192" s="11" t="s">
        <v>192</v>
      </c>
      <c r="B192" s="11" t="s">
        <v>286</v>
      </c>
      <c r="C192" s="11" t="s">
        <v>287</v>
      </c>
      <c r="D192" s="11" t="s">
        <v>287</v>
      </c>
      <c r="E192" s="60">
        <v>10216557.41</v>
      </c>
    </row>
    <row r="193" spans="1:5" ht="15" outlineLevel="2">
      <c r="A193" s="11" t="s">
        <v>193</v>
      </c>
      <c r="B193" s="11" t="s">
        <v>286</v>
      </c>
      <c r="C193" s="11" t="s">
        <v>287</v>
      </c>
      <c r="D193" s="11" t="s">
        <v>287</v>
      </c>
      <c r="E193" s="60">
        <v>3817134.57</v>
      </c>
    </row>
    <row r="194" spans="1:5" ht="15" outlineLevel="2">
      <c r="A194" s="11" t="s">
        <v>194</v>
      </c>
      <c r="B194" s="11" t="s">
        <v>286</v>
      </c>
      <c r="C194" s="11" t="s">
        <v>287</v>
      </c>
      <c r="D194" s="11" t="s">
        <v>287</v>
      </c>
      <c r="E194" s="60">
        <v>11955924.08</v>
      </c>
    </row>
    <row r="195" spans="1:5" ht="15" outlineLevel="2">
      <c r="A195" s="11" t="s">
        <v>195</v>
      </c>
      <c r="B195" s="11" t="s">
        <v>286</v>
      </c>
      <c r="C195" s="11" t="s">
        <v>287</v>
      </c>
      <c r="D195" s="11" t="s">
        <v>287</v>
      </c>
      <c r="E195" s="60">
        <v>5823487.53</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1112994.55</v>
      </c>
    </row>
    <row r="198" spans="1:5" ht="15" outlineLevel="2">
      <c r="A198" s="11" t="s">
        <v>198</v>
      </c>
      <c r="B198" s="11" t="s">
        <v>286</v>
      </c>
      <c r="C198" s="11" t="s">
        <v>287</v>
      </c>
      <c r="D198" s="11" t="s">
        <v>287</v>
      </c>
      <c r="E198" s="60">
        <v>6213545.42</v>
      </c>
    </row>
    <row r="199" spans="1:5" ht="15" outlineLevel="2">
      <c r="A199" s="11" t="s">
        <v>199</v>
      </c>
      <c r="B199" s="11" t="s">
        <v>286</v>
      </c>
      <c r="C199" s="11" t="s">
        <v>287</v>
      </c>
      <c r="D199" s="11" t="s">
        <v>287</v>
      </c>
      <c r="E199" s="60">
        <v>4197436.43</v>
      </c>
    </row>
    <row r="200" spans="1:5" ht="15" outlineLevel="2">
      <c r="A200" s="11" t="s">
        <v>200</v>
      </c>
      <c r="B200" s="11" t="s">
        <v>286</v>
      </c>
      <c r="C200" s="11" t="s">
        <v>287</v>
      </c>
      <c r="D200" s="11" t="s">
        <v>287</v>
      </c>
      <c r="E200" s="60">
        <v>16781870.57</v>
      </c>
    </row>
    <row r="201" spans="1:5" ht="15" outlineLevel="2">
      <c r="A201" s="11" t="s">
        <v>201</v>
      </c>
      <c r="B201" s="11" t="s">
        <v>286</v>
      </c>
      <c r="C201" s="11" t="s">
        <v>287</v>
      </c>
      <c r="D201" s="11" t="s">
        <v>287</v>
      </c>
      <c r="E201" s="60">
        <v>4792960.3</v>
      </c>
    </row>
    <row r="202" spans="1:5" ht="15" outlineLevel="2">
      <c r="A202" s="11" t="s">
        <v>202</v>
      </c>
      <c r="B202" s="11" t="s">
        <v>286</v>
      </c>
      <c r="C202" s="11" t="s">
        <v>287</v>
      </c>
      <c r="D202" s="11" t="s">
        <v>287</v>
      </c>
      <c r="E202" s="60">
        <v>3720544.7</v>
      </c>
    </row>
    <row r="203" spans="1:5" ht="15" outlineLevel="2">
      <c r="A203" s="11" t="s">
        <v>203</v>
      </c>
      <c r="B203" s="11" t="s">
        <v>286</v>
      </c>
      <c r="C203" s="11" t="s">
        <v>287</v>
      </c>
      <c r="D203" s="11" t="s">
        <v>287</v>
      </c>
      <c r="E203" s="60">
        <v>4684234.66</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8031557.13</v>
      </c>
    </row>
    <row r="206" spans="1:5" ht="15" outlineLevel="2">
      <c r="A206" s="11" t="s">
        <v>206</v>
      </c>
      <c r="B206" s="11" t="s">
        <v>286</v>
      </c>
      <c r="C206" s="11" t="s">
        <v>287</v>
      </c>
      <c r="D206" s="11" t="s">
        <v>287</v>
      </c>
      <c r="E206" s="60">
        <v>4133526.28</v>
      </c>
    </row>
    <row r="207" spans="1:5" ht="15" outlineLevel="2">
      <c r="A207" s="11" t="s">
        <v>207</v>
      </c>
      <c r="B207" s="11" t="s">
        <v>286</v>
      </c>
      <c r="C207" s="11" t="s">
        <v>287</v>
      </c>
      <c r="D207" s="11" t="s">
        <v>287</v>
      </c>
      <c r="E207" s="60">
        <v>9434343.17</v>
      </c>
    </row>
    <row r="208" spans="1:5" ht="15" outlineLevel="2">
      <c r="A208" s="11" t="s">
        <v>208</v>
      </c>
      <c r="B208" s="11" t="s">
        <v>286</v>
      </c>
      <c r="C208" s="11" t="s">
        <v>287</v>
      </c>
      <c r="D208" s="11" t="s">
        <v>287</v>
      </c>
      <c r="E208" s="60">
        <v>10097585.01</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4207667.04</v>
      </c>
    </row>
    <row r="211" spans="1:5" ht="15" outlineLevel="2">
      <c r="A211" s="11" t="s">
        <v>211</v>
      </c>
      <c r="B211" s="11" t="s">
        <v>286</v>
      </c>
      <c r="C211" s="11" t="s">
        <v>287</v>
      </c>
      <c r="D211" s="11" t="s">
        <v>287</v>
      </c>
      <c r="E211" s="60">
        <v>2178129.74</v>
      </c>
    </row>
    <row r="212" spans="1:5" ht="15" outlineLevel="2">
      <c r="A212" s="11" t="s">
        <v>212</v>
      </c>
      <c r="B212" s="11" t="s">
        <v>286</v>
      </c>
      <c r="C212" s="11" t="s">
        <v>287</v>
      </c>
      <c r="D212" s="11" t="s">
        <v>287</v>
      </c>
      <c r="E212" s="60">
        <v>3172108.21</v>
      </c>
    </row>
    <row r="213" spans="1:5" ht="15" outlineLevel="2">
      <c r="A213" s="11" t="s">
        <v>213</v>
      </c>
      <c r="B213" s="11" t="s">
        <v>286</v>
      </c>
      <c r="C213" s="11" t="s">
        <v>287</v>
      </c>
      <c r="D213" s="11" t="s">
        <v>287</v>
      </c>
      <c r="E213" s="60">
        <v>2856252.35</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v>805698.95</v>
      </c>
    </row>
    <row r="219" spans="1:5" ht="15" outlineLevel="2">
      <c r="A219" s="11" t="s">
        <v>219</v>
      </c>
      <c r="B219" s="11" t="s">
        <v>286</v>
      </c>
      <c r="C219" s="11" t="s">
        <v>287</v>
      </c>
      <c r="D219" s="11" t="s">
        <v>287</v>
      </c>
      <c r="E219" s="60">
        <v>5636471.98</v>
      </c>
    </row>
    <row r="220" spans="1:5" ht="15" outlineLevel="2">
      <c r="A220" s="11" t="s">
        <v>220</v>
      </c>
      <c r="B220" s="11" t="s">
        <v>286</v>
      </c>
      <c r="C220" s="11" t="s">
        <v>287</v>
      </c>
      <c r="D220" s="11" t="s">
        <v>287</v>
      </c>
      <c r="E220" s="60">
        <v>1329233.01</v>
      </c>
    </row>
    <row r="221" spans="1:5" ht="15" outlineLevel="2">
      <c r="A221" s="11" t="s">
        <v>221</v>
      </c>
      <c r="B221" s="11" t="s">
        <v>286</v>
      </c>
      <c r="C221" s="11" t="s">
        <v>287</v>
      </c>
      <c r="D221" s="11" t="s">
        <v>287</v>
      </c>
      <c r="E221" s="60">
        <v>4973435.02</v>
      </c>
    </row>
    <row r="222" spans="1:5" ht="15" outlineLevel="2">
      <c r="A222" s="11" t="s">
        <v>222</v>
      </c>
      <c r="B222" s="11" t="s">
        <v>286</v>
      </c>
      <c r="C222" s="11" t="s">
        <v>287</v>
      </c>
      <c r="D222" s="11" t="s">
        <v>287</v>
      </c>
      <c r="E222" s="60">
        <v>2097311.61</v>
      </c>
    </row>
    <row r="223" spans="1:5" ht="15" outlineLevel="2">
      <c r="A223" s="11" t="s">
        <v>223</v>
      </c>
      <c r="B223" s="11" t="s">
        <v>286</v>
      </c>
      <c r="C223" s="11" t="s">
        <v>287</v>
      </c>
      <c r="D223" s="11" t="s">
        <v>287</v>
      </c>
      <c r="E223" s="60">
        <v>4761583.79</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4584492.8</v>
      </c>
    </row>
    <row r="226" spans="1:5" ht="15" outlineLevel="2">
      <c r="A226" s="11" t="s">
        <v>226</v>
      </c>
      <c r="B226" s="11" t="s">
        <v>286</v>
      </c>
      <c r="C226" s="11" t="s">
        <v>287</v>
      </c>
      <c r="D226" s="11" t="s">
        <v>287</v>
      </c>
      <c r="E226" s="60">
        <v>5524435.64</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4404061</v>
      </c>
    </row>
    <row r="229" spans="1:5" ht="15" outlineLevel="2">
      <c r="A229" s="11" t="s">
        <v>229</v>
      </c>
      <c r="B229" s="11" t="s">
        <v>286</v>
      </c>
      <c r="C229" s="11" t="s">
        <v>287</v>
      </c>
      <c r="D229" s="11" t="s">
        <v>287</v>
      </c>
      <c r="E229" s="60">
        <v>12256685.55</v>
      </c>
    </row>
    <row r="230" spans="1:5" ht="15" outlineLevel="2">
      <c r="A230" s="11" t="s">
        <v>230</v>
      </c>
      <c r="B230" s="11" t="s">
        <v>286</v>
      </c>
      <c r="C230" s="11" t="s">
        <v>287</v>
      </c>
      <c r="D230" s="11" t="s">
        <v>287</v>
      </c>
      <c r="E230" s="60">
        <v>5980659</v>
      </c>
    </row>
    <row r="231" spans="1:5" ht="15" outlineLevel="2">
      <c r="A231" s="11" t="s">
        <v>231</v>
      </c>
      <c r="B231" s="11" t="s">
        <v>286</v>
      </c>
      <c r="C231" s="11" t="s">
        <v>287</v>
      </c>
      <c r="D231" s="11" t="s">
        <v>287</v>
      </c>
      <c r="E231" s="60">
        <v>9600654.13</v>
      </c>
    </row>
    <row r="232" spans="1:5" ht="15" outlineLevel="2">
      <c r="A232" s="11" t="s">
        <v>232</v>
      </c>
      <c r="B232" s="11" t="s">
        <v>286</v>
      </c>
      <c r="C232" s="11" t="s">
        <v>287</v>
      </c>
      <c r="D232" s="11" t="s">
        <v>287</v>
      </c>
      <c r="E232" s="60">
        <v>2932568.19</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7055597.77</v>
      </c>
    </row>
    <row r="235" spans="1:5" ht="15" outlineLevel="2">
      <c r="A235" s="11" t="s">
        <v>235</v>
      </c>
      <c r="B235" s="11" t="s">
        <v>286</v>
      </c>
      <c r="C235" s="11" t="s">
        <v>287</v>
      </c>
      <c r="D235" s="11" t="s">
        <v>287</v>
      </c>
      <c r="E235" s="60">
        <v>3015935.96</v>
      </c>
    </row>
    <row r="236" spans="1:5" ht="15" outlineLevel="2">
      <c r="A236" s="11" t="s">
        <v>236</v>
      </c>
      <c r="B236" s="11" t="s">
        <v>286</v>
      </c>
      <c r="C236" s="11" t="s">
        <v>287</v>
      </c>
      <c r="D236" s="11" t="s">
        <v>287</v>
      </c>
      <c r="E236" s="60">
        <v>1443758.68</v>
      </c>
    </row>
    <row r="237" spans="1:5" ht="15" outlineLevel="2">
      <c r="A237" s="11" t="s">
        <v>237</v>
      </c>
      <c r="B237" s="11" t="s">
        <v>286</v>
      </c>
      <c r="C237" s="11" t="s">
        <v>287</v>
      </c>
      <c r="D237" s="11" t="s">
        <v>287</v>
      </c>
      <c r="E237" s="60">
        <v>3100056.4</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3449903.71</v>
      </c>
    </row>
    <row r="240" spans="1:5" ht="15" outlineLevel="2">
      <c r="A240" s="11" t="s">
        <v>240</v>
      </c>
      <c r="B240" s="11" t="s">
        <v>286</v>
      </c>
      <c r="C240" s="11" t="s">
        <v>287</v>
      </c>
      <c r="D240" s="11" t="s">
        <v>287</v>
      </c>
      <c r="E240" s="60">
        <v>5049564.39</v>
      </c>
    </row>
    <row r="241" spans="1:5" ht="15" outlineLevel="2">
      <c r="A241" s="11" t="s">
        <v>241</v>
      </c>
      <c r="B241" s="11" t="s">
        <v>286</v>
      </c>
      <c r="C241" s="11" t="s">
        <v>287</v>
      </c>
      <c r="D241" s="11" t="s">
        <v>287</v>
      </c>
      <c r="E241" s="60">
        <v>20419169.51</v>
      </c>
    </row>
    <row r="242" spans="1:5" ht="15" outlineLevel="2">
      <c r="A242" s="11" t="s">
        <v>242</v>
      </c>
      <c r="B242" s="11" t="s">
        <v>286</v>
      </c>
      <c r="C242" s="11" t="s">
        <v>287</v>
      </c>
      <c r="D242" s="11" t="s">
        <v>287</v>
      </c>
      <c r="E242" s="60">
        <v>37894071.02</v>
      </c>
    </row>
    <row r="243" spans="1:5" ht="15" outlineLevel="2">
      <c r="A243" s="11" t="s">
        <v>243</v>
      </c>
      <c r="B243" s="11" t="s">
        <v>286</v>
      </c>
      <c r="C243" s="11" t="s">
        <v>287</v>
      </c>
      <c r="D243" s="11" t="s">
        <v>287</v>
      </c>
      <c r="E243" s="60">
        <v>13658406.58</v>
      </c>
    </row>
    <row r="244" spans="1:5" ht="15" outlineLevel="2">
      <c r="A244" s="11" t="s">
        <v>244</v>
      </c>
      <c r="B244" s="11" t="s">
        <v>286</v>
      </c>
      <c r="C244" s="11" t="s">
        <v>287</v>
      </c>
      <c r="D244" s="11" t="s">
        <v>287</v>
      </c>
      <c r="E244" s="60">
        <v>1424158.7</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4110075.01</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v>1043273.47</v>
      </c>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v>906287.29</v>
      </c>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v>672146.79</v>
      </c>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2474151.35</v>
      </c>
    </row>
    <row r="264" spans="1:5" ht="15" outlineLevel="2">
      <c r="A264" s="11" t="s">
        <v>264</v>
      </c>
      <c r="B264" s="11" t="s">
        <v>286</v>
      </c>
      <c r="C264" s="11" t="s">
        <v>287</v>
      </c>
      <c r="D264" s="11" t="s">
        <v>287</v>
      </c>
      <c r="E264" s="60">
        <v>635640.6</v>
      </c>
    </row>
    <row r="265" spans="1:5" ht="15" outlineLevel="2">
      <c r="A265" s="11" t="s">
        <v>265</v>
      </c>
      <c r="B265" s="11" t="s">
        <v>286</v>
      </c>
      <c r="C265" s="11" t="s">
        <v>287</v>
      </c>
      <c r="D265" s="11" t="s">
        <v>287</v>
      </c>
      <c r="E265" s="60">
        <v>1139919.95</v>
      </c>
    </row>
    <row r="266" spans="1:5" ht="15" outlineLevel="2">
      <c r="A266" s="11" t="s">
        <v>266</v>
      </c>
      <c r="B266" s="11" t="s">
        <v>286</v>
      </c>
      <c r="C266" s="11" t="s">
        <v>287</v>
      </c>
      <c r="D266" s="11" t="s">
        <v>287</v>
      </c>
      <c r="E266" s="60">
        <v>1563536.14</v>
      </c>
    </row>
    <row r="267" spans="1:5" ht="15" outlineLevel="2">
      <c r="A267" s="11" t="s">
        <v>267</v>
      </c>
      <c r="B267" s="11" t="s">
        <v>286</v>
      </c>
      <c r="C267" s="11" t="s">
        <v>287</v>
      </c>
      <c r="D267" s="11" t="s">
        <v>287</v>
      </c>
      <c r="E267" s="60">
        <v>884232.96</v>
      </c>
    </row>
    <row r="268" spans="1:5" ht="15" outlineLevel="2">
      <c r="A268" s="11" t="s">
        <v>288</v>
      </c>
      <c r="B268" s="11" t="s">
        <v>288</v>
      </c>
      <c r="C268" s="11" t="s">
        <v>287</v>
      </c>
      <c r="D268" s="11" t="s">
        <v>287</v>
      </c>
      <c r="E268" s="60">
        <v>52869784.01999995</v>
      </c>
    </row>
    <row r="269" spans="3:5" ht="15" outlineLevel="1">
      <c r="C269" s="61" t="s">
        <v>329</v>
      </c>
      <c r="E269" s="60">
        <f>SUBTOTAL(9,E2:E268)</f>
        <v>1176974911.2599998</v>
      </c>
    </row>
    <row r="270" spans="3:5" ht="15">
      <c r="C270" s="61" t="s">
        <v>330</v>
      </c>
      <c r="E270" s="60">
        <f>SUBTOTAL(9,E2:E268)</f>
        <v>1176974911.2599998</v>
      </c>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row r="2758" ht="15">
      <c r="E2758" s="6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5999900102615356"/>
  </sheetPr>
  <dimension ref="A1:E2757"/>
  <sheetViews>
    <sheetView zoomScalePageLayoutView="0" workbookViewId="0" topLeftCell="D1">
      <selection activeCell="A1" sqref="A1"/>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328</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1277123.7</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1193589.59</v>
      </c>
    </row>
    <row r="8" spans="1:5" ht="15" outlineLevel="2">
      <c r="A8" s="11" t="s">
        <v>8</v>
      </c>
      <c r="B8" s="11" t="s">
        <v>286</v>
      </c>
      <c r="C8" s="11" t="s">
        <v>287</v>
      </c>
      <c r="D8" s="11" t="s">
        <v>287</v>
      </c>
      <c r="E8" s="60"/>
    </row>
    <row r="9" spans="1:5" ht="15" outlineLevel="2">
      <c r="A9" s="11" t="s">
        <v>9</v>
      </c>
      <c r="B9" s="11" t="s">
        <v>286</v>
      </c>
      <c r="C9" s="11" t="s">
        <v>287</v>
      </c>
      <c r="D9" s="11" t="s">
        <v>287</v>
      </c>
      <c r="E9" s="60">
        <v>10325075.39</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3900600.02</v>
      </c>
    </row>
    <row r="12" spans="1:5" ht="15" outlineLevel="2">
      <c r="A12" s="11" t="s">
        <v>12</v>
      </c>
      <c r="B12" s="11" t="s">
        <v>286</v>
      </c>
      <c r="C12" s="11" t="s">
        <v>287</v>
      </c>
      <c r="D12" s="11" t="s">
        <v>287</v>
      </c>
      <c r="E12" s="60">
        <v>4571797.8</v>
      </c>
    </row>
    <row r="13" spans="1:5" ht="15" outlineLevel="2">
      <c r="A13" s="11" t="s">
        <v>13</v>
      </c>
      <c r="B13" s="11" t="s">
        <v>286</v>
      </c>
      <c r="C13" s="11" t="s">
        <v>287</v>
      </c>
      <c r="D13" s="11" t="s">
        <v>287</v>
      </c>
      <c r="E13" s="60">
        <v>870494.16</v>
      </c>
    </row>
    <row r="14" spans="1:5" ht="15" outlineLevel="2">
      <c r="A14" s="11" t="s">
        <v>14</v>
      </c>
      <c r="B14" s="11" t="s">
        <v>286</v>
      </c>
      <c r="C14" s="11" t="s">
        <v>287</v>
      </c>
      <c r="D14" s="11" t="s">
        <v>287</v>
      </c>
      <c r="E14" s="60">
        <v>2177952.77</v>
      </c>
    </row>
    <row r="15" spans="1:5" ht="15" outlineLevel="2">
      <c r="A15" s="11" t="s">
        <v>15</v>
      </c>
      <c r="B15" s="11" t="s">
        <v>286</v>
      </c>
      <c r="C15" s="11" t="s">
        <v>287</v>
      </c>
      <c r="D15" s="11" t="s">
        <v>287</v>
      </c>
      <c r="E15" s="60">
        <v>5025200.4</v>
      </c>
    </row>
    <row r="16" spans="1:5" ht="15" outlineLevel="2">
      <c r="A16" s="11" t="s">
        <v>16</v>
      </c>
      <c r="B16" s="11" t="s">
        <v>286</v>
      </c>
      <c r="C16" s="11" t="s">
        <v>287</v>
      </c>
      <c r="D16" s="11" t="s">
        <v>287</v>
      </c>
      <c r="E16" s="60">
        <v>4804885.97</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1663583.77</v>
      </c>
    </row>
    <row r="19" spans="1:5" ht="15" outlineLevel="2">
      <c r="A19" s="11" t="s">
        <v>19</v>
      </c>
      <c r="B19" s="11" t="s">
        <v>286</v>
      </c>
      <c r="C19" s="11" t="s">
        <v>287</v>
      </c>
      <c r="D19" s="11" t="s">
        <v>287</v>
      </c>
      <c r="E19" s="60">
        <v>4312734.21</v>
      </c>
    </row>
    <row r="20" spans="1:5" ht="15" outlineLevel="2">
      <c r="A20" s="11" t="s">
        <v>20</v>
      </c>
      <c r="B20" s="11" t="s">
        <v>286</v>
      </c>
      <c r="C20" s="11" t="s">
        <v>287</v>
      </c>
      <c r="D20" s="11" t="s">
        <v>287</v>
      </c>
      <c r="E20" s="60"/>
    </row>
    <row r="21" spans="1:5" ht="15" outlineLevel="2">
      <c r="A21" s="11" t="s">
        <v>21</v>
      </c>
      <c r="B21" s="11" t="s">
        <v>286</v>
      </c>
      <c r="C21" s="11" t="s">
        <v>287</v>
      </c>
      <c r="D21" s="11" t="s">
        <v>287</v>
      </c>
      <c r="E21" s="60">
        <v>6251567.52</v>
      </c>
    </row>
    <row r="22" spans="1:5" ht="15" outlineLevel="2">
      <c r="A22" s="11" t="s">
        <v>22</v>
      </c>
      <c r="B22" s="11" t="s">
        <v>286</v>
      </c>
      <c r="C22" s="11" t="s">
        <v>287</v>
      </c>
      <c r="D22" s="11" t="s">
        <v>287</v>
      </c>
      <c r="E22" s="60">
        <v>1981059.58</v>
      </c>
    </row>
    <row r="23" spans="1:5" ht="15" outlineLevel="2">
      <c r="A23" s="11" t="s">
        <v>23</v>
      </c>
      <c r="B23" s="11" t="s">
        <v>286</v>
      </c>
      <c r="C23" s="11" t="s">
        <v>287</v>
      </c>
      <c r="D23" s="11" t="s">
        <v>287</v>
      </c>
      <c r="E23" s="60">
        <v>3525478.27</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1431207.31</v>
      </c>
    </row>
    <row r="26" spans="1:5" ht="15" outlineLevel="2">
      <c r="A26" s="11" t="s">
        <v>26</v>
      </c>
      <c r="B26" s="11" t="s">
        <v>286</v>
      </c>
      <c r="C26" s="11" t="s">
        <v>287</v>
      </c>
      <c r="D26" s="11" t="s">
        <v>287</v>
      </c>
      <c r="E26" s="60">
        <v>4845674.12</v>
      </c>
    </row>
    <row r="27" spans="1:5" ht="15" outlineLevel="2">
      <c r="A27" s="11" t="s">
        <v>27</v>
      </c>
      <c r="B27" s="11" t="s">
        <v>286</v>
      </c>
      <c r="C27" s="11" t="s">
        <v>287</v>
      </c>
      <c r="D27" s="11" t="s">
        <v>287</v>
      </c>
      <c r="E27" s="60">
        <v>7841833.64</v>
      </c>
    </row>
    <row r="28" spans="1:5" ht="15" outlineLevel="2">
      <c r="A28" s="11" t="s">
        <v>28</v>
      </c>
      <c r="B28" s="11" t="s">
        <v>286</v>
      </c>
      <c r="C28" s="11" t="s">
        <v>287</v>
      </c>
      <c r="D28" s="11" t="s">
        <v>287</v>
      </c>
      <c r="E28" s="60">
        <v>7918515.37</v>
      </c>
    </row>
    <row r="29" spans="1:5" ht="15" outlineLevel="2">
      <c r="A29" s="11" t="s">
        <v>29</v>
      </c>
      <c r="B29" s="11" t="s">
        <v>286</v>
      </c>
      <c r="C29" s="11" t="s">
        <v>287</v>
      </c>
      <c r="D29" s="11" t="s">
        <v>287</v>
      </c>
      <c r="E29" s="60">
        <v>4231565.06</v>
      </c>
    </row>
    <row r="30" spans="1:5" ht="15" outlineLevel="2">
      <c r="A30" s="11" t="s">
        <v>30</v>
      </c>
      <c r="B30" s="11" t="s">
        <v>286</v>
      </c>
      <c r="C30" s="11" t="s">
        <v>287</v>
      </c>
      <c r="D30" s="11" t="s">
        <v>287</v>
      </c>
      <c r="E30" s="60">
        <v>3231942.6</v>
      </c>
    </row>
    <row r="31" spans="1:5" ht="15" outlineLevel="2">
      <c r="A31" s="11" t="s">
        <v>31</v>
      </c>
      <c r="B31" s="11" t="s">
        <v>286</v>
      </c>
      <c r="C31" s="11" t="s">
        <v>287</v>
      </c>
      <c r="D31" s="11" t="s">
        <v>287</v>
      </c>
      <c r="E31" s="60">
        <v>10657251.31</v>
      </c>
    </row>
    <row r="32" spans="1:5" ht="15" outlineLevel="2">
      <c r="A32" s="11" t="s">
        <v>32</v>
      </c>
      <c r="B32" s="11" t="s">
        <v>286</v>
      </c>
      <c r="C32" s="11" t="s">
        <v>287</v>
      </c>
      <c r="D32" s="11" t="s">
        <v>287</v>
      </c>
      <c r="E32" s="60">
        <v>8035894.48</v>
      </c>
    </row>
    <row r="33" spans="1:5" ht="15" outlineLevel="2">
      <c r="A33" s="11" t="s">
        <v>33</v>
      </c>
      <c r="B33" s="11" t="s">
        <v>286</v>
      </c>
      <c r="C33" s="11" t="s">
        <v>287</v>
      </c>
      <c r="D33" s="11" t="s">
        <v>287</v>
      </c>
      <c r="E33" s="60">
        <v>8122095.27</v>
      </c>
    </row>
    <row r="34" spans="1:5" ht="15" outlineLevel="2">
      <c r="A34" s="11" t="s">
        <v>34</v>
      </c>
      <c r="B34" s="11" t="s">
        <v>286</v>
      </c>
      <c r="C34" s="11" t="s">
        <v>287</v>
      </c>
      <c r="D34" s="11" t="s">
        <v>287</v>
      </c>
      <c r="E34" s="60"/>
    </row>
    <row r="35" spans="1:5" ht="15" outlineLevel="2">
      <c r="A35" s="11" t="s">
        <v>35</v>
      </c>
      <c r="B35" s="11" t="s">
        <v>286</v>
      </c>
      <c r="C35" s="11" t="s">
        <v>287</v>
      </c>
      <c r="D35" s="11" t="s">
        <v>287</v>
      </c>
      <c r="E35" s="60">
        <v>7060701.14</v>
      </c>
    </row>
    <row r="36" spans="1:5" ht="15" outlineLevel="2">
      <c r="A36" s="11" t="s">
        <v>36</v>
      </c>
      <c r="B36" s="11" t="s">
        <v>286</v>
      </c>
      <c r="C36" s="11" t="s">
        <v>287</v>
      </c>
      <c r="D36" s="11" t="s">
        <v>287</v>
      </c>
      <c r="E36" s="60">
        <v>9252369.81</v>
      </c>
    </row>
    <row r="37" spans="1:5" ht="15" outlineLevel="2">
      <c r="A37" s="11" t="s">
        <v>37</v>
      </c>
      <c r="B37" s="11" t="s">
        <v>286</v>
      </c>
      <c r="C37" s="11" t="s">
        <v>287</v>
      </c>
      <c r="D37" s="11" t="s">
        <v>287</v>
      </c>
      <c r="E37" s="60">
        <v>4895749.92</v>
      </c>
    </row>
    <row r="38" spans="1:5" ht="15" outlineLevel="2">
      <c r="A38" s="11" t="s">
        <v>38</v>
      </c>
      <c r="B38" s="11" t="s">
        <v>286</v>
      </c>
      <c r="C38" s="11" t="s">
        <v>287</v>
      </c>
      <c r="D38" s="11" t="s">
        <v>287</v>
      </c>
      <c r="E38" s="60">
        <v>4260916.87</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2627486.03</v>
      </c>
    </row>
    <row r="41" spans="1:5" ht="15" outlineLevel="2">
      <c r="A41" s="11" t="s">
        <v>41</v>
      </c>
      <c r="B41" s="11" t="s">
        <v>286</v>
      </c>
      <c r="C41" s="11" t="s">
        <v>287</v>
      </c>
      <c r="D41" s="11" t="s">
        <v>287</v>
      </c>
      <c r="E41" s="60">
        <v>9771916.47</v>
      </c>
    </row>
    <row r="42" spans="1:5" ht="15" outlineLevel="2">
      <c r="A42" s="11" t="s">
        <v>42</v>
      </c>
      <c r="B42" s="11" t="s">
        <v>286</v>
      </c>
      <c r="C42" s="11" t="s">
        <v>287</v>
      </c>
      <c r="D42" s="11" t="s">
        <v>287</v>
      </c>
      <c r="E42" s="60">
        <v>3494182.29</v>
      </c>
    </row>
    <row r="43" spans="1:5" ht="15" outlineLevel="2">
      <c r="A43" s="11" t="s">
        <v>43</v>
      </c>
      <c r="B43" s="11" t="s">
        <v>286</v>
      </c>
      <c r="C43" s="11" t="s">
        <v>287</v>
      </c>
      <c r="D43" s="11" t="s">
        <v>287</v>
      </c>
      <c r="E43" s="60">
        <v>5555071.59</v>
      </c>
    </row>
    <row r="44" spans="1:5" ht="15" outlineLevel="2">
      <c r="A44" s="11" t="s">
        <v>44</v>
      </c>
      <c r="B44" s="11" t="s">
        <v>286</v>
      </c>
      <c r="C44" s="11" t="s">
        <v>287</v>
      </c>
      <c r="D44" s="11" t="s">
        <v>287</v>
      </c>
      <c r="E44" s="60"/>
    </row>
    <row r="45" spans="1:5" ht="15" outlineLevel="2">
      <c r="A45" s="11" t="s">
        <v>45</v>
      </c>
      <c r="B45" s="11" t="s">
        <v>286</v>
      </c>
      <c r="C45" s="11" t="s">
        <v>287</v>
      </c>
      <c r="D45" s="11" t="s">
        <v>287</v>
      </c>
      <c r="E45" s="60">
        <v>6410741.83</v>
      </c>
    </row>
    <row r="46" spans="1:5" ht="15" outlineLevel="2">
      <c r="A46" s="11" t="s">
        <v>46</v>
      </c>
      <c r="B46" s="11" t="s">
        <v>286</v>
      </c>
      <c r="C46" s="11" t="s">
        <v>287</v>
      </c>
      <c r="D46" s="11" t="s">
        <v>287</v>
      </c>
      <c r="E46" s="60">
        <v>5097122.61</v>
      </c>
    </row>
    <row r="47" spans="1:5" ht="15" outlineLevel="2">
      <c r="A47" s="11" t="s">
        <v>47</v>
      </c>
      <c r="B47" s="11" t="s">
        <v>286</v>
      </c>
      <c r="C47" s="11" t="s">
        <v>287</v>
      </c>
      <c r="D47" s="11" t="s">
        <v>287</v>
      </c>
      <c r="E47" s="60">
        <v>5938648.199999999</v>
      </c>
    </row>
    <row r="48" spans="1:5" ht="15" outlineLevel="2">
      <c r="A48" s="11" t="s">
        <v>48</v>
      </c>
      <c r="B48" s="11" t="s">
        <v>286</v>
      </c>
      <c r="C48" s="11" t="s">
        <v>287</v>
      </c>
      <c r="D48" s="11" t="s">
        <v>287</v>
      </c>
      <c r="E48" s="60">
        <v>5091476.54</v>
      </c>
    </row>
    <row r="49" spans="1:5" ht="15" outlineLevel="2">
      <c r="A49" s="11" t="s">
        <v>49</v>
      </c>
      <c r="B49" s="11" t="s">
        <v>286</v>
      </c>
      <c r="C49" s="11" t="s">
        <v>287</v>
      </c>
      <c r="D49" s="11" t="s">
        <v>287</v>
      </c>
      <c r="E49" s="60">
        <v>6374757.76</v>
      </c>
    </row>
    <row r="50" spans="1:5" ht="15" outlineLevel="2">
      <c r="A50" s="11" t="s">
        <v>50</v>
      </c>
      <c r="B50" s="11" t="s">
        <v>286</v>
      </c>
      <c r="C50" s="11" t="s">
        <v>287</v>
      </c>
      <c r="D50" s="11" t="s">
        <v>287</v>
      </c>
      <c r="E50" s="60">
        <v>6195676.25</v>
      </c>
    </row>
    <row r="51" spans="1:5" ht="15" outlineLevel="2">
      <c r="A51" s="11" t="s">
        <v>51</v>
      </c>
      <c r="B51" s="11" t="s">
        <v>286</v>
      </c>
      <c r="C51" s="11" t="s">
        <v>287</v>
      </c>
      <c r="D51" s="11" t="s">
        <v>287</v>
      </c>
      <c r="E51" s="60">
        <v>3108017.87</v>
      </c>
    </row>
    <row r="52" spans="1:5" ht="15" outlineLevel="2">
      <c r="A52" s="11" t="s">
        <v>52</v>
      </c>
      <c r="B52" s="11" t="s">
        <v>286</v>
      </c>
      <c r="C52" s="11" t="s">
        <v>287</v>
      </c>
      <c r="D52" s="11" t="s">
        <v>287</v>
      </c>
      <c r="E52" s="60">
        <v>4989297.75</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2791003.54</v>
      </c>
    </row>
    <row r="55" spans="1:5" ht="15" outlineLevel="2">
      <c r="A55" s="11" t="s">
        <v>55</v>
      </c>
      <c r="B55" s="11" t="s">
        <v>286</v>
      </c>
      <c r="C55" s="11" t="s">
        <v>287</v>
      </c>
      <c r="D55" s="11" t="s">
        <v>287</v>
      </c>
      <c r="E55" s="60">
        <v>7519331.56</v>
      </c>
    </row>
    <row r="56" spans="1:5" ht="15" outlineLevel="2">
      <c r="A56" s="11" t="s">
        <v>56</v>
      </c>
      <c r="B56" s="11" t="s">
        <v>286</v>
      </c>
      <c r="C56" s="11" t="s">
        <v>287</v>
      </c>
      <c r="D56" s="11" t="s">
        <v>287</v>
      </c>
      <c r="E56" s="60">
        <v>5874719.17</v>
      </c>
    </row>
    <row r="57" spans="1:5" ht="15" outlineLevel="2">
      <c r="A57" s="11" t="s">
        <v>57</v>
      </c>
      <c r="B57" s="11" t="s">
        <v>286</v>
      </c>
      <c r="C57" s="11" t="s">
        <v>287</v>
      </c>
      <c r="D57" s="11" t="s">
        <v>287</v>
      </c>
      <c r="E57" s="60">
        <v>4956824.85</v>
      </c>
    </row>
    <row r="58" spans="1:5" ht="15" outlineLevel="2">
      <c r="A58" s="11" t="s">
        <v>58</v>
      </c>
      <c r="B58" s="11" t="s">
        <v>286</v>
      </c>
      <c r="C58" s="11" t="s">
        <v>287</v>
      </c>
      <c r="D58" s="11" t="s">
        <v>287</v>
      </c>
      <c r="E58" s="60">
        <v>7746088.0600000005</v>
      </c>
    </row>
    <row r="59" spans="1:5" ht="15" outlineLevel="2">
      <c r="A59" s="11" t="s">
        <v>59</v>
      </c>
      <c r="B59" s="11" t="s">
        <v>286</v>
      </c>
      <c r="C59" s="11" t="s">
        <v>287</v>
      </c>
      <c r="D59" s="11" t="s">
        <v>287</v>
      </c>
      <c r="E59" s="60">
        <v>7074354.88</v>
      </c>
    </row>
    <row r="60" spans="1:5" ht="15" outlineLevel="2">
      <c r="A60" s="11" t="s">
        <v>60</v>
      </c>
      <c r="B60" s="11" t="s">
        <v>286</v>
      </c>
      <c r="C60" s="11" t="s">
        <v>287</v>
      </c>
      <c r="D60" s="11" t="s">
        <v>287</v>
      </c>
      <c r="E60" s="60">
        <v>8518566.61</v>
      </c>
    </row>
    <row r="61" spans="1:5" ht="15" outlineLevel="2">
      <c r="A61" s="11" t="s">
        <v>61</v>
      </c>
      <c r="B61" s="11" t="s">
        <v>286</v>
      </c>
      <c r="C61" s="11" t="s">
        <v>287</v>
      </c>
      <c r="D61" s="11" t="s">
        <v>287</v>
      </c>
      <c r="E61" s="60"/>
    </row>
    <row r="62" spans="1:5" ht="15" outlineLevel="2">
      <c r="A62" s="11" t="s">
        <v>62</v>
      </c>
      <c r="B62" s="11" t="s">
        <v>286</v>
      </c>
      <c r="C62" s="11" t="s">
        <v>287</v>
      </c>
      <c r="D62" s="11" t="s">
        <v>287</v>
      </c>
      <c r="E62" s="60">
        <v>3454105.28</v>
      </c>
    </row>
    <row r="63" spans="1:5" ht="15" outlineLevel="2">
      <c r="A63" s="11" t="s">
        <v>63</v>
      </c>
      <c r="B63" s="11" t="s">
        <v>286</v>
      </c>
      <c r="C63" s="11" t="s">
        <v>287</v>
      </c>
      <c r="D63" s="11" t="s">
        <v>287</v>
      </c>
      <c r="E63" s="60">
        <v>7509608.73</v>
      </c>
    </row>
    <row r="64" spans="1:5" ht="15" outlineLevel="2">
      <c r="A64" s="11" t="s">
        <v>64</v>
      </c>
      <c r="B64" s="11" t="s">
        <v>286</v>
      </c>
      <c r="C64" s="11" t="s">
        <v>287</v>
      </c>
      <c r="D64" s="11" t="s">
        <v>287</v>
      </c>
      <c r="E64" s="60">
        <v>10606908.42</v>
      </c>
    </row>
    <row r="65" spans="1:5" ht="15" outlineLevel="2">
      <c r="A65" s="11" t="s">
        <v>65</v>
      </c>
      <c r="B65" s="11" t="s">
        <v>286</v>
      </c>
      <c r="C65" s="11" t="s">
        <v>287</v>
      </c>
      <c r="D65" s="11" t="s">
        <v>287</v>
      </c>
      <c r="E65" s="60"/>
    </row>
    <row r="66" spans="1:5" ht="15" outlineLevel="2">
      <c r="A66" s="11" t="s">
        <v>66</v>
      </c>
      <c r="B66" s="11" t="s">
        <v>286</v>
      </c>
      <c r="C66" s="11" t="s">
        <v>287</v>
      </c>
      <c r="D66" s="11" t="s">
        <v>287</v>
      </c>
      <c r="E66" s="60">
        <v>9113023.98</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5687388.49</v>
      </c>
    </row>
    <row r="70" spans="1:5" ht="15" outlineLevel="2">
      <c r="A70" s="11" t="s">
        <v>70</v>
      </c>
      <c r="B70" s="11" t="s">
        <v>286</v>
      </c>
      <c r="C70" s="11" t="s">
        <v>287</v>
      </c>
      <c r="D70" s="11" t="s">
        <v>287</v>
      </c>
      <c r="E70" s="60">
        <v>5300442.07</v>
      </c>
    </row>
    <row r="71" spans="1:5" ht="15" outlineLevel="2">
      <c r="A71" s="11" t="s">
        <v>71</v>
      </c>
      <c r="B71" s="11" t="s">
        <v>286</v>
      </c>
      <c r="C71" s="11" t="s">
        <v>287</v>
      </c>
      <c r="D71" s="11" t="s">
        <v>287</v>
      </c>
      <c r="E71" s="60">
        <v>3796395.1</v>
      </c>
    </row>
    <row r="72" spans="1:5" ht="15" outlineLevel="2">
      <c r="A72" s="11" t="s">
        <v>72</v>
      </c>
      <c r="B72" s="11" t="s">
        <v>286</v>
      </c>
      <c r="C72" s="11" t="s">
        <v>287</v>
      </c>
      <c r="D72" s="11" t="s">
        <v>287</v>
      </c>
      <c r="E72" s="60">
        <v>4402562.87</v>
      </c>
    </row>
    <row r="73" spans="1:5" ht="15" outlineLevel="2">
      <c r="A73" s="11" t="s">
        <v>73</v>
      </c>
      <c r="B73" s="11" t="s">
        <v>286</v>
      </c>
      <c r="C73" s="11" t="s">
        <v>287</v>
      </c>
      <c r="D73" s="11" t="s">
        <v>287</v>
      </c>
      <c r="E73" s="60">
        <v>6560890.16</v>
      </c>
    </row>
    <row r="74" spans="1:5" ht="15" outlineLevel="2">
      <c r="A74" s="11" t="s">
        <v>74</v>
      </c>
      <c r="B74" s="11" t="s">
        <v>286</v>
      </c>
      <c r="C74" s="11" t="s">
        <v>287</v>
      </c>
      <c r="D74" s="11" t="s">
        <v>287</v>
      </c>
      <c r="E74" s="60">
        <v>10299528.65</v>
      </c>
    </row>
    <row r="75" spans="1:5" ht="15" outlineLevel="2">
      <c r="A75" s="11" t="s">
        <v>75</v>
      </c>
      <c r="B75" s="11" t="s">
        <v>286</v>
      </c>
      <c r="C75" s="11" t="s">
        <v>287</v>
      </c>
      <c r="D75" s="11" t="s">
        <v>287</v>
      </c>
      <c r="E75" s="60">
        <v>5955301.91</v>
      </c>
    </row>
    <row r="76" spans="1:5" ht="15" outlineLevel="2">
      <c r="A76" s="11" t="s">
        <v>76</v>
      </c>
      <c r="B76" s="11" t="s">
        <v>286</v>
      </c>
      <c r="C76" s="11" t="s">
        <v>287</v>
      </c>
      <c r="D76" s="11" t="s">
        <v>287</v>
      </c>
      <c r="E76" s="60">
        <v>1804096.09</v>
      </c>
    </row>
    <row r="77" spans="1:5" ht="15" outlineLevel="2">
      <c r="A77" s="11" t="s">
        <v>77</v>
      </c>
      <c r="B77" s="11" t="s">
        <v>286</v>
      </c>
      <c r="C77" s="11" t="s">
        <v>287</v>
      </c>
      <c r="D77" s="11" t="s">
        <v>287</v>
      </c>
      <c r="E77" s="60"/>
    </row>
    <row r="78" spans="1:5" ht="15" outlineLevel="2">
      <c r="A78" s="11" t="s">
        <v>78</v>
      </c>
      <c r="B78" s="11" t="s">
        <v>286</v>
      </c>
      <c r="C78" s="11" t="s">
        <v>287</v>
      </c>
      <c r="D78" s="11" t="s">
        <v>287</v>
      </c>
      <c r="E78" s="60">
        <v>10650216.8</v>
      </c>
    </row>
    <row r="79" spans="1:5" ht="15" outlineLevel="2">
      <c r="A79" s="11" t="s">
        <v>79</v>
      </c>
      <c r="B79" s="11" t="s">
        <v>286</v>
      </c>
      <c r="C79" s="11" t="s">
        <v>287</v>
      </c>
      <c r="D79" s="11" t="s">
        <v>287</v>
      </c>
      <c r="E79" s="60">
        <v>5962317.53</v>
      </c>
    </row>
    <row r="80" spans="1:5" ht="15" outlineLevel="2">
      <c r="A80" s="11" t="s">
        <v>80</v>
      </c>
      <c r="B80" s="11" t="s">
        <v>286</v>
      </c>
      <c r="C80" s="11" t="s">
        <v>287</v>
      </c>
      <c r="D80" s="11" t="s">
        <v>287</v>
      </c>
      <c r="E80" s="60">
        <v>12596669.19</v>
      </c>
    </row>
    <row r="81" spans="1:5" ht="15" outlineLevel="2">
      <c r="A81" s="11" t="s">
        <v>81</v>
      </c>
      <c r="B81" s="11" t="s">
        <v>286</v>
      </c>
      <c r="C81" s="11" t="s">
        <v>287</v>
      </c>
      <c r="D81" s="11" t="s">
        <v>287</v>
      </c>
      <c r="E81" s="60">
        <v>16735800.95</v>
      </c>
    </row>
    <row r="82" spans="1:5" ht="15" outlineLevel="2">
      <c r="A82" s="11" t="s">
        <v>82</v>
      </c>
      <c r="B82" s="11" t="s">
        <v>286</v>
      </c>
      <c r="C82" s="11" t="s">
        <v>287</v>
      </c>
      <c r="D82" s="11" t="s">
        <v>287</v>
      </c>
      <c r="E82" s="60">
        <v>19193313.09</v>
      </c>
    </row>
    <row r="83" spans="1:5" ht="15" outlineLevel="2">
      <c r="A83" s="11" t="s">
        <v>83</v>
      </c>
      <c r="B83" s="11" t="s">
        <v>286</v>
      </c>
      <c r="C83" s="11" t="s">
        <v>287</v>
      </c>
      <c r="D83" s="11" t="s">
        <v>287</v>
      </c>
      <c r="E83" s="60">
        <v>3517171.5</v>
      </c>
    </row>
    <row r="84" spans="1:5" ht="15" outlineLevel="2">
      <c r="A84" s="11" t="s">
        <v>84</v>
      </c>
      <c r="B84" s="11" t="s">
        <v>286</v>
      </c>
      <c r="C84" s="11" t="s">
        <v>287</v>
      </c>
      <c r="D84" s="11" t="s">
        <v>287</v>
      </c>
      <c r="E84" s="60">
        <v>763672.73</v>
      </c>
    </row>
    <row r="85" spans="1:5" ht="15" outlineLevel="2">
      <c r="A85" s="11" t="s">
        <v>85</v>
      </c>
      <c r="B85" s="11" t="s">
        <v>286</v>
      </c>
      <c r="C85" s="11" t="s">
        <v>287</v>
      </c>
      <c r="D85" s="11" t="s">
        <v>287</v>
      </c>
      <c r="E85" s="60">
        <v>1548276.11</v>
      </c>
    </row>
    <row r="86" spans="1:5" ht="15" outlineLevel="2">
      <c r="A86" s="11" t="s">
        <v>86</v>
      </c>
      <c r="B86" s="11" t="s">
        <v>286</v>
      </c>
      <c r="C86" s="11" t="s">
        <v>287</v>
      </c>
      <c r="D86" s="11" t="s">
        <v>287</v>
      </c>
      <c r="E86" s="60">
        <v>3121689.76</v>
      </c>
    </row>
    <row r="87" spans="1:5" ht="15" outlineLevel="2">
      <c r="A87" s="11" t="s">
        <v>87</v>
      </c>
      <c r="B87" s="11" t="s">
        <v>286</v>
      </c>
      <c r="C87" s="11" t="s">
        <v>287</v>
      </c>
      <c r="D87" s="11" t="s">
        <v>287</v>
      </c>
      <c r="E87" s="60">
        <v>4100402.53</v>
      </c>
    </row>
    <row r="88" spans="1:5" ht="15" outlineLevel="2">
      <c r="A88" s="11" t="s">
        <v>88</v>
      </c>
      <c r="B88" s="11" t="s">
        <v>286</v>
      </c>
      <c r="C88" s="11" t="s">
        <v>287</v>
      </c>
      <c r="D88" s="11" t="s">
        <v>287</v>
      </c>
      <c r="E88" s="60">
        <v>7944710.34</v>
      </c>
    </row>
    <row r="89" spans="1:5" ht="15" outlineLevel="2">
      <c r="A89" s="11" t="s">
        <v>89</v>
      </c>
      <c r="B89" s="11" t="s">
        <v>286</v>
      </c>
      <c r="C89" s="11" t="s">
        <v>287</v>
      </c>
      <c r="D89" s="11" t="s">
        <v>287</v>
      </c>
      <c r="E89" s="60">
        <v>4117380.95</v>
      </c>
    </row>
    <row r="90" spans="1:5" ht="15" outlineLevel="2">
      <c r="A90" s="11" t="s">
        <v>90</v>
      </c>
      <c r="B90" s="11" t="s">
        <v>286</v>
      </c>
      <c r="C90" s="11" t="s">
        <v>287</v>
      </c>
      <c r="D90" s="11" t="s">
        <v>287</v>
      </c>
      <c r="E90" s="60">
        <v>3744648.06</v>
      </c>
    </row>
    <row r="91" spans="1:5" ht="15" outlineLevel="2">
      <c r="A91" s="11" t="s">
        <v>91</v>
      </c>
      <c r="B91" s="11" t="s">
        <v>286</v>
      </c>
      <c r="C91" s="11" t="s">
        <v>287</v>
      </c>
      <c r="D91" s="11" t="s">
        <v>287</v>
      </c>
      <c r="E91" s="60">
        <v>4266316.33</v>
      </c>
    </row>
    <row r="92" spans="1:5" ht="15" outlineLevel="2">
      <c r="A92" s="11" t="s">
        <v>92</v>
      </c>
      <c r="B92" s="11" t="s">
        <v>286</v>
      </c>
      <c r="C92" s="11" t="s">
        <v>287</v>
      </c>
      <c r="D92" s="11" t="s">
        <v>287</v>
      </c>
      <c r="E92" s="60">
        <v>6358576.78</v>
      </c>
    </row>
    <row r="93" spans="1:5" ht="15" outlineLevel="2">
      <c r="A93" s="11" t="s">
        <v>93</v>
      </c>
      <c r="B93" s="11" t="s">
        <v>286</v>
      </c>
      <c r="C93" s="11" t="s">
        <v>287</v>
      </c>
      <c r="D93" s="11" t="s">
        <v>287</v>
      </c>
      <c r="E93" s="60">
        <v>8270840</v>
      </c>
    </row>
    <row r="94" spans="1:5" ht="15" outlineLevel="2">
      <c r="A94" s="11" t="s">
        <v>94</v>
      </c>
      <c r="B94" s="11" t="s">
        <v>286</v>
      </c>
      <c r="C94" s="11" t="s">
        <v>287</v>
      </c>
      <c r="D94" s="11" t="s">
        <v>287</v>
      </c>
      <c r="E94" s="60"/>
    </row>
    <row r="95" spans="1:5" ht="15" outlineLevel="2">
      <c r="A95" s="11" t="s">
        <v>95</v>
      </c>
      <c r="B95" s="11" t="s">
        <v>286</v>
      </c>
      <c r="C95" s="11" t="s">
        <v>287</v>
      </c>
      <c r="D95" s="11" t="s">
        <v>287</v>
      </c>
      <c r="E95" s="60">
        <v>8764558.72</v>
      </c>
    </row>
    <row r="96" spans="1:5" ht="15" outlineLevel="2">
      <c r="A96" s="11" t="s">
        <v>96</v>
      </c>
      <c r="B96" s="11" t="s">
        <v>286</v>
      </c>
      <c r="C96" s="11" t="s">
        <v>287</v>
      </c>
      <c r="D96" s="11" t="s">
        <v>287</v>
      </c>
      <c r="E96" s="60">
        <v>3403530.2</v>
      </c>
    </row>
    <row r="97" spans="1:5" ht="15" outlineLevel="2">
      <c r="A97" s="11" t="s">
        <v>97</v>
      </c>
      <c r="B97" s="11" t="s">
        <v>286</v>
      </c>
      <c r="C97" s="11" t="s">
        <v>287</v>
      </c>
      <c r="D97" s="11" t="s">
        <v>287</v>
      </c>
      <c r="E97" s="60"/>
    </row>
    <row r="98" spans="1:5" ht="15" outlineLevel="2">
      <c r="A98" s="11" t="s">
        <v>98</v>
      </c>
      <c r="B98" s="11" t="s">
        <v>286</v>
      </c>
      <c r="C98" s="11" t="s">
        <v>287</v>
      </c>
      <c r="D98" s="11" t="s">
        <v>287</v>
      </c>
      <c r="E98" s="60">
        <v>3350208.78</v>
      </c>
    </row>
    <row r="99" spans="1:5" ht="15" outlineLevel="2">
      <c r="A99" s="11" t="s">
        <v>99</v>
      </c>
      <c r="B99" s="11" t="s">
        <v>286</v>
      </c>
      <c r="C99" s="11" t="s">
        <v>287</v>
      </c>
      <c r="D99" s="11" t="s">
        <v>287</v>
      </c>
      <c r="E99" s="60">
        <v>6980019.640000001</v>
      </c>
    </row>
    <row r="100" spans="1:5" ht="15" outlineLevel="2">
      <c r="A100" s="11" t="s">
        <v>100</v>
      </c>
      <c r="B100" s="11" t="s">
        <v>286</v>
      </c>
      <c r="C100" s="11" t="s">
        <v>287</v>
      </c>
      <c r="D100" s="11" t="s">
        <v>287</v>
      </c>
      <c r="E100" s="60">
        <v>2645828.69</v>
      </c>
    </row>
    <row r="101" spans="1:5" ht="15" outlineLevel="2">
      <c r="A101" s="11" t="s">
        <v>101</v>
      </c>
      <c r="B101" s="11" t="s">
        <v>286</v>
      </c>
      <c r="C101" s="11" t="s">
        <v>287</v>
      </c>
      <c r="D101" s="11" t="s">
        <v>287</v>
      </c>
      <c r="E101" s="60">
        <v>5936751.69</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7470216.6</v>
      </c>
    </row>
    <row r="104" spans="1:5" ht="15" outlineLevel="2">
      <c r="A104" s="11" t="s">
        <v>104</v>
      </c>
      <c r="B104" s="11" t="s">
        <v>286</v>
      </c>
      <c r="C104" s="11" t="s">
        <v>287</v>
      </c>
      <c r="D104" s="11" t="s">
        <v>287</v>
      </c>
      <c r="E104" s="60">
        <v>7069916.75</v>
      </c>
    </row>
    <row r="105" spans="1:5" ht="15" outlineLevel="2">
      <c r="A105" s="11" t="s">
        <v>105</v>
      </c>
      <c r="B105" s="11" t="s">
        <v>286</v>
      </c>
      <c r="C105" s="11" t="s">
        <v>287</v>
      </c>
      <c r="D105" s="11" t="s">
        <v>287</v>
      </c>
      <c r="E105" s="60">
        <v>9194954.58</v>
      </c>
    </row>
    <row r="106" spans="1:5" ht="15" outlineLevel="2">
      <c r="A106" s="11" t="s">
        <v>106</v>
      </c>
      <c r="B106" s="11" t="s">
        <v>286</v>
      </c>
      <c r="C106" s="11" t="s">
        <v>287</v>
      </c>
      <c r="D106" s="11" t="s">
        <v>287</v>
      </c>
      <c r="E106" s="60">
        <v>8864675.59</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1638983.75</v>
      </c>
    </row>
    <row r="109" spans="1:5" ht="15" outlineLevel="2">
      <c r="A109" s="11" t="s">
        <v>109</v>
      </c>
      <c r="B109" s="11" t="s">
        <v>286</v>
      </c>
      <c r="C109" s="11" t="s">
        <v>287</v>
      </c>
      <c r="D109" s="11" t="s">
        <v>287</v>
      </c>
      <c r="E109" s="60">
        <v>4110879.37</v>
      </c>
    </row>
    <row r="110" spans="1:5" ht="15" outlineLevel="2">
      <c r="A110" s="11" t="s">
        <v>110</v>
      </c>
      <c r="B110" s="11" t="s">
        <v>286</v>
      </c>
      <c r="C110" s="11" t="s">
        <v>287</v>
      </c>
      <c r="D110" s="11" t="s">
        <v>287</v>
      </c>
      <c r="E110" s="60">
        <v>2546800.89</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5903519.33</v>
      </c>
    </row>
    <row r="113" spans="1:5" ht="15" outlineLevel="2">
      <c r="A113" s="11" t="s">
        <v>113</v>
      </c>
      <c r="B113" s="11" t="s">
        <v>286</v>
      </c>
      <c r="C113" s="11" t="s">
        <v>287</v>
      </c>
      <c r="D113" s="11" t="s">
        <v>287</v>
      </c>
      <c r="E113" s="60">
        <v>7666957.91</v>
      </c>
    </row>
    <row r="114" spans="1:5" ht="15" outlineLevel="2">
      <c r="A114" s="11" t="s">
        <v>114</v>
      </c>
      <c r="B114" s="11" t="s">
        <v>286</v>
      </c>
      <c r="C114" s="11" t="s">
        <v>287</v>
      </c>
      <c r="D114" s="11" t="s">
        <v>287</v>
      </c>
      <c r="E114" s="60">
        <v>7409589.09</v>
      </c>
    </row>
    <row r="115" spans="1:5" ht="15" outlineLevel="2">
      <c r="A115" s="11" t="s">
        <v>115</v>
      </c>
      <c r="B115" s="11" t="s">
        <v>286</v>
      </c>
      <c r="C115" s="11" t="s">
        <v>287</v>
      </c>
      <c r="D115" s="11" t="s">
        <v>287</v>
      </c>
      <c r="E115" s="60">
        <v>6859211.13</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4392379.6</v>
      </c>
    </row>
    <row r="118" spans="1:5" ht="15" outlineLevel="2">
      <c r="A118" s="11" t="s">
        <v>118</v>
      </c>
      <c r="B118" s="11" t="s">
        <v>286</v>
      </c>
      <c r="C118" s="11" t="s">
        <v>287</v>
      </c>
      <c r="D118" s="11" t="s">
        <v>287</v>
      </c>
      <c r="E118" s="60">
        <v>5269003.1899999995</v>
      </c>
    </row>
    <row r="119" spans="1:5" ht="15" outlineLevel="2">
      <c r="A119" s="11" t="s">
        <v>119</v>
      </c>
      <c r="B119" s="11" t="s">
        <v>286</v>
      </c>
      <c r="C119" s="11" t="s">
        <v>287</v>
      </c>
      <c r="D119" s="11" t="s">
        <v>287</v>
      </c>
      <c r="E119" s="60">
        <v>5122949.18</v>
      </c>
    </row>
    <row r="120" spans="1:5" ht="15" outlineLevel="2">
      <c r="A120" s="11" t="s">
        <v>120</v>
      </c>
      <c r="B120" s="11" t="s">
        <v>286</v>
      </c>
      <c r="C120" s="11" t="s">
        <v>287</v>
      </c>
      <c r="D120" s="11" t="s">
        <v>287</v>
      </c>
      <c r="E120" s="60">
        <v>2222594</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1833472.69</v>
      </c>
    </row>
    <row r="123" spans="1:5" ht="15" outlineLevel="2">
      <c r="A123" s="11" t="s">
        <v>123</v>
      </c>
      <c r="B123" s="11" t="s">
        <v>286</v>
      </c>
      <c r="C123" s="11" t="s">
        <v>287</v>
      </c>
      <c r="D123" s="11" t="s">
        <v>287</v>
      </c>
      <c r="E123" s="60">
        <v>4603204.85</v>
      </c>
    </row>
    <row r="124" spans="1:5" ht="15" outlineLevel="2">
      <c r="A124" s="11" t="s">
        <v>124</v>
      </c>
      <c r="B124" s="11" t="s">
        <v>286</v>
      </c>
      <c r="C124" s="11" t="s">
        <v>287</v>
      </c>
      <c r="D124" s="11" t="s">
        <v>287</v>
      </c>
      <c r="E124" s="60">
        <v>3254451.73</v>
      </c>
    </row>
    <row r="125" spans="1:5" ht="15" outlineLevel="2">
      <c r="A125" s="11" t="s">
        <v>125</v>
      </c>
      <c r="B125" s="11" t="s">
        <v>286</v>
      </c>
      <c r="C125" s="11" t="s">
        <v>287</v>
      </c>
      <c r="D125" s="11" t="s">
        <v>287</v>
      </c>
      <c r="E125" s="60">
        <v>4195413.81</v>
      </c>
    </row>
    <row r="126" spans="1:5" ht="15" outlineLevel="2">
      <c r="A126" s="11" t="s">
        <v>126</v>
      </c>
      <c r="B126" s="11" t="s">
        <v>286</v>
      </c>
      <c r="C126" s="11" t="s">
        <v>287</v>
      </c>
      <c r="D126" s="11" t="s">
        <v>287</v>
      </c>
      <c r="E126" s="60">
        <v>3607876.25</v>
      </c>
    </row>
    <row r="127" spans="1:5" ht="15" outlineLevel="2">
      <c r="A127" s="11" t="s">
        <v>127</v>
      </c>
      <c r="B127" s="11" t="s">
        <v>286</v>
      </c>
      <c r="C127" s="11" t="s">
        <v>287</v>
      </c>
      <c r="D127" s="11" t="s">
        <v>287</v>
      </c>
      <c r="E127" s="60">
        <v>4347997.43</v>
      </c>
    </row>
    <row r="128" spans="1:5" ht="15" outlineLevel="2">
      <c r="A128" s="11" t="s">
        <v>128</v>
      </c>
      <c r="B128" s="11" t="s">
        <v>286</v>
      </c>
      <c r="C128" s="11" t="s">
        <v>287</v>
      </c>
      <c r="D128" s="11" t="s">
        <v>287</v>
      </c>
      <c r="E128" s="60">
        <v>4014395.62</v>
      </c>
    </row>
    <row r="129" spans="1:5" ht="15" outlineLevel="2">
      <c r="A129" s="11" t="s">
        <v>129</v>
      </c>
      <c r="B129" s="11" t="s">
        <v>286</v>
      </c>
      <c r="C129" s="11" t="s">
        <v>287</v>
      </c>
      <c r="D129" s="11" t="s">
        <v>287</v>
      </c>
      <c r="E129" s="60">
        <v>3938423.74</v>
      </c>
    </row>
    <row r="130" spans="1:5" ht="15" outlineLevel="2">
      <c r="A130" s="11" t="s">
        <v>130</v>
      </c>
      <c r="B130" s="11" t="s">
        <v>286</v>
      </c>
      <c r="C130" s="11" t="s">
        <v>287</v>
      </c>
      <c r="D130" s="11" t="s">
        <v>287</v>
      </c>
      <c r="E130" s="60">
        <v>4316309.5</v>
      </c>
    </row>
    <row r="131" spans="1:5" ht="15" outlineLevel="2">
      <c r="A131" s="11" t="s">
        <v>131</v>
      </c>
      <c r="B131" s="11" t="s">
        <v>286</v>
      </c>
      <c r="C131" s="11" t="s">
        <v>287</v>
      </c>
      <c r="D131" s="11" t="s">
        <v>287</v>
      </c>
      <c r="E131" s="60">
        <v>5111211.08</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4084326.78</v>
      </c>
    </row>
    <row r="134" spans="1:5" ht="15" outlineLevel="2">
      <c r="A134" s="11" t="s">
        <v>134</v>
      </c>
      <c r="B134" s="11" t="s">
        <v>286</v>
      </c>
      <c r="C134" s="11" t="s">
        <v>287</v>
      </c>
      <c r="D134" s="11" t="s">
        <v>287</v>
      </c>
      <c r="E134" s="60">
        <v>7138743.13</v>
      </c>
    </row>
    <row r="135" spans="1:5" ht="15" outlineLevel="2">
      <c r="A135" s="11" t="s">
        <v>135</v>
      </c>
      <c r="B135" s="11" t="s">
        <v>286</v>
      </c>
      <c r="C135" s="11" t="s">
        <v>287</v>
      </c>
      <c r="D135" s="11" t="s">
        <v>287</v>
      </c>
      <c r="E135" s="60">
        <v>8289654.14</v>
      </c>
    </row>
    <row r="136" spans="1:5" ht="15" outlineLevel="2">
      <c r="A136" s="11" t="s">
        <v>136</v>
      </c>
      <c r="B136" s="11" t="s">
        <v>286</v>
      </c>
      <c r="C136" s="11" t="s">
        <v>287</v>
      </c>
      <c r="D136" s="11" t="s">
        <v>287</v>
      </c>
      <c r="E136" s="60">
        <v>8092989.19</v>
      </c>
    </row>
    <row r="137" spans="1:5" ht="15" outlineLevel="2">
      <c r="A137" s="11" t="s">
        <v>137</v>
      </c>
      <c r="B137" s="11" t="s">
        <v>286</v>
      </c>
      <c r="C137" s="11" t="s">
        <v>287</v>
      </c>
      <c r="D137" s="11" t="s">
        <v>287</v>
      </c>
      <c r="E137" s="60">
        <v>2872165.7</v>
      </c>
    </row>
    <row r="138" spans="1:5" ht="15" outlineLevel="2">
      <c r="A138" s="11" t="s">
        <v>138</v>
      </c>
      <c r="B138" s="11" t="s">
        <v>286</v>
      </c>
      <c r="C138" s="11" t="s">
        <v>287</v>
      </c>
      <c r="D138" s="11" t="s">
        <v>287</v>
      </c>
      <c r="E138" s="60">
        <v>8362940.11</v>
      </c>
    </row>
    <row r="139" spans="1:5" ht="15" outlineLevel="2">
      <c r="A139" s="11" t="s">
        <v>139</v>
      </c>
      <c r="B139" s="11" t="s">
        <v>286</v>
      </c>
      <c r="C139" s="11" t="s">
        <v>287</v>
      </c>
      <c r="D139" s="11" t="s">
        <v>287</v>
      </c>
      <c r="E139" s="60">
        <v>6374729.57</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1308696.16</v>
      </c>
    </row>
    <row r="142" spans="1:5" ht="15" outlineLevel="2">
      <c r="A142" s="11" t="s">
        <v>142</v>
      </c>
      <c r="B142" s="11" t="s">
        <v>286</v>
      </c>
      <c r="C142" s="11" t="s">
        <v>287</v>
      </c>
      <c r="D142" s="11" t="s">
        <v>287</v>
      </c>
      <c r="E142" s="60">
        <v>5991948.72</v>
      </c>
    </row>
    <row r="143" spans="1:5" ht="15" outlineLevel="2">
      <c r="A143" s="11" t="s">
        <v>143</v>
      </c>
      <c r="B143" s="11" t="s">
        <v>286</v>
      </c>
      <c r="C143" s="11" t="s">
        <v>287</v>
      </c>
      <c r="D143" s="11" t="s">
        <v>287</v>
      </c>
      <c r="E143" s="60">
        <v>13132993.43</v>
      </c>
    </row>
    <row r="144" spans="1:5" ht="15" outlineLevel="2">
      <c r="A144" s="11" t="s">
        <v>144</v>
      </c>
      <c r="B144" s="11" t="s">
        <v>286</v>
      </c>
      <c r="C144" s="11" t="s">
        <v>287</v>
      </c>
      <c r="D144" s="11" t="s">
        <v>287</v>
      </c>
      <c r="E144" s="60">
        <v>2324218.55</v>
      </c>
    </row>
    <row r="145" spans="1:5" ht="15" outlineLevel="2">
      <c r="A145" s="11" t="s">
        <v>145</v>
      </c>
      <c r="B145" s="11" t="s">
        <v>286</v>
      </c>
      <c r="C145" s="11" t="s">
        <v>287</v>
      </c>
      <c r="D145" s="11" t="s">
        <v>287</v>
      </c>
      <c r="E145" s="60">
        <v>4386255.95</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2418130.85</v>
      </c>
    </row>
    <row r="148" spans="1:5" ht="15" outlineLevel="2">
      <c r="A148" s="11" t="s">
        <v>148</v>
      </c>
      <c r="B148" s="11" t="s">
        <v>286</v>
      </c>
      <c r="C148" s="11" t="s">
        <v>287</v>
      </c>
      <c r="D148" s="11" t="s">
        <v>287</v>
      </c>
      <c r="E148" s="60">
        <v>2656035.3</v>
      </c>
    </row>
    <row r="149" spans="1:5" ht="15" outlineLevel="2">
      <c r="A149" s="11" t="s">
        <v>149</v>
      </c>
      <c r="B149" s="11" t="s">
        <v>286</v>
      </c>
      <c r="C149" s="11" t="s">
        <v>287</v>
      </c>
      <c r="D149" s="11" t="s">
        <v>287</v>
      </c>
      <c r="E149" s="60">
        <v>8451823.84</v>
      </c>
    </row>
    <row r="150" spans="1:5" ht="15" outlineLevel="2">
      <c r="A150" s="11" t="s">
        <v>150</v>
      </c>
      <c r="B150" s="11" t="s">
        <v>286</v>
      </c>
      <c r="C150" s="11" t="s">
        <v>287</v>
      </c>
      <c r="D150" s="11" t="s">
        <v>287</v>
      </c>
      <c r="E150" s="60">
        <v>8745365.78</v>
      </c>
    </row>
    <row r="151" spans="1:5" ht="15" outlineLevel="2">
      <c r="A151" s="11" t="s">
        <v>151</v>
      </c>
      <c r="B151" s="11" t="s">
        <v>286</v>
      </c>
      <c r="C151" s="11" t="s">
        <v>287</v>
      </c>
      <c r="D151" s="11" t="s">
        <v>287</v>
      </c>
      <c r="E151" s="60">
        <v>7683471.78</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2535416.03</v>
      </c>
    </row>
    <row r="154" spans="1:5" ht="15" outlineLevel="2">
      <c r="A154" s="11" t="s">
        <v>154</v>
      </c>
      <c r="B154" s="11" t="s">
        <v>286</v>
      </c>
      <c r="C154" s="11" t="s">
        <v>287</v>
      </c>
      <c r="D154" s="11" t="s">
        <v>287</v>
      </c>
      <c r="E154" s="60">
        <v>3025049.71</v>
      </c>
    </row>
    <row r="155" spans="1:5" ht="15" outlineLevel="2">
      <c r="A155" s="11" t="s">
        <v>155</v>
      </c>
      <c r="B155" s="11" t="s">
        <v>286</v>
      </c>
      <c r="C155" s="11" t="s">
        <v>287</v>
      </c>
      <c r="D155" s="11" t="s">
        <v>287</v>
      </c>
      <c r="E155" s="60">
        <v>3175697.52</v>
      </c>
    </row>
    <row r="156" spans="1:5" ht="15" outlineLevel="2">
      <c r="A156" s="11" t="s">
        <v>156</v>
      </c>
      <c r="B156" s="11" t="s">
        <v>286</v>
      </c>
      <c r="C156" s="11" t="s">
        <v>287</v>
      </c>
      <c r="D156" s="11" t="s">
        <v>287</v>
      </c>
      <c r="E156" s="60">
        <v>3418803.66</v>
      </c>
    </row>
    <row r="157" spans="1:5" ht="15" outlineLevel="2">
      <c r="A157" s="11" t="s">
        <v>157</v>
      </c>
      <c r="B157" s="11" t="s">
        <v>286</v>
      </c>
      <c r="C157" s="11" t="s">
        <v>287</v>
      </c>
      <c r="D157" s="11" t="s">
        <v>287</v>
      </c>
      <c r="E157" s="60">
        <v>1358572.31</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2091017.36</v>
      </c>
    </row>
    <row r="160" spans="1:5" ht="15" outlineLevel="2">
      <c r="A160" s="11" t="s">
        <v>160</v>
      </c>
      <c r="B160" s="11" t="s">
        <v>286</v>
      </c>
      <c r="C160" s="11" t="s">
        <v>287</v>
      </c>
      <c r="D160" s="11" t="s">
        <v>287</v>
      </c>
      <c r="E160" s="60">
        <v>2573856.91</v>
      </c>
    </row>
    <row r="161" spans="1:5" ht="15" outlineLevel="2">
      <c r="A161" s="11" t="s">
        <v>161</v>
      </c>
      <c r="B161" s="11" t="s">
        <v>286</v>
      </c>
      <c r="C161" s="11" t="s">
        <v>287</v>
      </c>
      <c r="D161" s="11" t="s">
        <v>287</v>
      </c>
      <c r="E161" s="60">
        <v>2902133.58</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5506333.34</v>
      </c>
    </row>
    <row r="164" spans="1:5" ht="15" outlineLevel="2">
      <c r="A164" s="11" t="s">
        <v>164</v>
      </c>
      <c r="B164" s="11" t="s">
        <v>286</v>
      </c>
      <c r="C164" s="11" t="s">
        <v>287</v>
      </c>
      <c r="D164" s="11" t="s">
        <v>287</v>
      </c>
      <c r="E164" s="60">
        <v>7227789.75</v>
      </c>
    </row>
    <row r="165" spans="1:5" ht="15" outlineLevel="2">
      <c r="A165" s="11" t="s">
        <v>165</v>
      </c>
      <c r="B165" s="11" t="s">
        <v>286</v>
      </c>
      <c r="C165" s="11" t="s">
        <v>287</v>
      </c>
      <c r="D165" s="11" t="s">
        <v>287</v>
      </c>
      <c r="E165" s="60">
        <v>6080119.8</v>
      </c>
    </row>
    <row r="166" spans="1:5" ht="15" outlineLevel="2">
      <c r="A166" s="11" t="s">
        <v>166</v>
      </c>
      <c r="B166" s="11" t="s">
        <v>286</v>
      </c>
      <c r="C166" s="11" t="s">
        <v>287</v>
      </c>
      <c r="D166" s="11" t="s">
        <v>287</v>
      </c>
      <c r="E166" s="60">
        <v>2152340.24</v>
      </c>
    </row>
    <row r="167" spans="1:5" ht="15" outlineLevel="2">
      <c r="A167" s="11" t="s">
        <v>167</v>
      </c>
      <c r="B167" s="11" t="s">
        <v>286</v>
      </c>
      <c r="C167" s="11" t="s">
        <v>287</v>
      </c>
      <c r="D167" s="11" t="s">
        <v>287</v>
      </c>
      <c r="E167" s="60">
        <v>8795716.3</v>
      </c>
    </row>
    <row r="168" spans="1:5" ht="15" outlineLevel="2">
      <c r="A168" s="11" t="s">
        <v>168</v>
      </c>
      <c r="B168" s="11" t="s">
        <v>286</v>
      </c>
      <c r="C168" s="11" t="s">
        <v>287</v>
      </c>
      <c r="D168" s="11" t="s">
        <v>287</v>
      </c>
      <c r="E168" s="60">
        <v>11014121.32</v>
      </c>
    </row>
    <row r="169" spans="1:5" ht="15" outlineLevel="2">
      <c r="A169" s="11" t="s">
        <v>169</v>
      </c>
      <c r="B169" s="11" t="s">
        <v>286</v>
      </c>
      <c r="C169" s="11" t="s">
        <v>287</v>
      </c>
      <c r="D169" s="11" t="s">
        <v>287</v>
      </c>
      <c r="E169" s="60">
        <v>7561894.73</v>
      </c>
    </row>
    <row r="170" spans="1:5" ht="15" outlineLevel="2">
      <c r="A170" s="11" t="s">
        <v>170</v>
      </c>
      <c r="B170" s="11" t="s">
        <v>286</v>
      </c>
      <c r="C170" s="11" t="s">
        <v>287</v>
      </c>
      <c r="D170" s="11" t="s">
        <v>287</v>
      </c>
      <c r="E170" s="60">
        <v>5933274.05</v>
      </c>
    </row>
    <row r="171" spans="1:5" ht="15" outlineLevel="2">
      <c r="A171" s="11" t="s">
        <v>171</v>
      </c>
      <c r="B171" s="11" t="s">
        <v>286</v>
      </c>
      <c r="C171" s="11" t="s">
        <v>287</v>
      </c>
      <c r="D171" s="11" t="s">
        <v>287</v>
      </c>
      <c r="E171" s="60">
        <v>3729166.71</v>
      </c>
    </row>
    <row r="172" spans="1:5" ht="15" outlineLevel="2">
      <c r="A172" s="11" t="s">
        <v>172</v>
      </c>
      <c r="B172" s="11" t="s">
        <v>286</v>
      </c>
      <c r="C172" s="11" t="s">
        <v>287</v>
      </c>
      <c r="D172" s="11" t="s">
        <v>287</v>
      </c>
      <c r="E172" s="60">
        <v>3631494.71</v>
      </c>
    </row>
    <row r="173" spans="1:5" ht="15" outlineLevel="2">
      <c r="A173" s="11" t="s">
        <v>173</v>
      </c>
      <c r="B173" s="11" t="s">
        <v>286</v>
      </c>
      <c r="C173" s="11" t="s">
        <v>287</v>
      </c>
      <c r="D173" s="11" t="s">
        <v>287</v>
      </c>
      <c r="E173" s="60">
        <v>3113903.49</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1305665.52</v>
      </c>
    </row>
    <row r="176" spans="1:5" ht="15" outlineLevel="2">
      <c r="A176" s="11" t="s">
        <v>176</v>
      </c>
      <c r="B176" s="11" t="s">
        <v>286</v>
      </c>
      <c r="C176" s="11" t="s">
        <v>287</v>
      </c>
      <c r="D176" s="11" t="s">
        <v>287</v>
      </c>
      <c r="E176" s="60">
        <v>3488524.22</v>
      </c>
    </row>
    <row r="177" spans="1:5" ht="15" outlineLevel="2">
      <c r="A177" s="11" t="s">
        <v>177</v>
      </c>
      <c r="B177" s="11" t="s">
        <v>286</v>
      </c>
      <c r="C177" s="11" t="s">
        <v>287</v>
      </c>
      <c r="D177" s="11" t="s">
        <v>287</v>
      </c>
      <c r="E177" s="60">
        <v>7596892.98</v>
      </c>
    </row>
    <row r="178" spans="1:5" ht="15" outlineLevel="2">
      <c r="A178" s="11" t="s">
        <v>178</v>
      </c>
      <c r="B178" s="11" t="s">
        <v>286</v>
      </c>
      <c r="C178" s="11" t="s">
        <v>287</v>
      </c>
      <c r="D178" s="11" t="s">
        <v>287</v>
      </c>
      <c r="E178" s="60">
        <v>6336402.86</v>
      </c>
    </row>
    <row r="179" spans="1:5" ht="15" outlineLevel="2">
      <c r="A179" s="11" t="s">
        <v>179</v>
      </c>
      <c r="B179" s="11" t="s">
        <v>286</v>
      </c>
      <c r="C179" s="11" t="s">
        <v>287</v>
      </c>
      <c r="D179" s="11" t="s">
        <v>287</v>
      </c>
      <c r="E179" s="60">
        <v>4059927.13</v>
      </c>
    </row>
    <row r="180" spans="1:5" ht="15" outlineLevel="2">
      <c r="A180" s="11" t="s">
        <v>180</v>
      </c>
      <c r="B180" s="11" t="s">
        <v>286</v>
      </c>
      <c r="C180" s="11" t="s">
        <v>287</v>
      </c>
      <c r="D180" s="11" t="s">
        <v>287</v>
      </c>
      <c r="E180" s="60">
        <v>4459156.73</v>
      </c>
    </row>
    <row r="181" spans="1:5" ht="15" outlineLevel="2">
      <c r="A181" s="11" t="s">
        <v>181</v>
      </c>
      <c r="B181" s="11" t="s">
        <v>286</v>
      </c>
      <c r="C181" s="11" t="s">
        <v>287</v>
      </c>
      <c r="D181" s="11" t="s">
        <v>287</v>
      </c>
      <c r="E181" s="60">
        <v>2094050.21</v>
      </c>
    </row>
    <row r="182" spans="1:5" ht="15" outlineLevel="2">
      <c r="A182" s="11" t="s">
        <v>182</v>
      </c>
      <c r="B182" s="11" t="s">
        <v>286</v>
      </c>
      <c r="C182" s="11" t="s">
        <v>287</v>
      </c>
      <c r="D182" s="11" t="s">
        <v>287</v>
      </c>
      <c r="E182" s="60">
        <v>9954792.69</v>
      </c>
    </row>
    <row r="183" spans="1:5" ht="15" outlineLevel="2">
      <c r="A183" s="11" t="s">
        <v>183</v>
      </c>
      <c r="B183" s="11" t="s">
        <v>286</v>
      </c>
      <c r="C183" s="11" t="s">
        <v>287</v>
      </c>
      <c r="D183" s="11" t="s">
        <v>287</v>
      </c>
      <c r="E183" s="60">
        <v>2733104.6</v>
      </c>
    </row>
    <row r="184" spans="1:5" ht="15" outlineLevel="2">
      <c r="A184" s="11" t="s">
        <v>184</v>
      </c>
      <c r="B184" s="11" t="s">
        <v>286</v>
      </c>
      <c r="C184" s="11" t="s">
        <v>287</v>
      </c>
      <c r="D184" s="11" t="s">
        <v>287</v>
      </c>
      <c r="E184" s="60">
        <v>878616.58</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4089823.83</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10481259.6</v>
      </c>
    </row>
    <row r="192" spans="1:5" ht="15" outlineLevel="2">
      <c r="A192" s="11" t="s">
        <v>192</v>
      </c>
      <c r="B192" s="11" t="s">
        <v>286</v>
      </c>
      <c r="C192" s="11" t="s">
        <v>287</v>
      </c>
      <c r="D192" s="11" t="s">
        <v>287</v>
      </c>
      <c r="E192" s="60">
        <v>10216557.41</v>
      </c>
    </row>
    <row r="193" spans="1:5" ht="15" outlineLevel="2">
      <c r="A193" s="11" t="s">
        <v>193</v>
      </c>
      <c r="B193" s="11" t="s">
        <v>286</v>
      </c>
      <c r="C193" s="11" t="s">
        <v>287</v>
      </c>
      <c r="D193" s="11" t="s">
        <v>287</v>
      </c>
      <c r="E193" s="60">
        <v>3817134.57</v>
      </c>
    </row>
    <row r="194" spans="1:5" ht="15" outlineLevel="2">
      <c r="A194" s="11" t="s">
        <v>194</v>
      </c>
      <c r="B194" s="11" t="s">
        <v>286</v>
      </c>
      <c r="C194" s="11" t="s">
        <v>287</v>
      </c>
      <c r="D194" s="11" t="s">
        <v>287</v>
      </c>
      <c r="E194" s="60">
        <v>11955924.08</v>
      </c>
    </row>
    <row r="195" spans="1:5" ht="15" outlineLevel="2">
      <c r="A195" s="11" t="s">
        <v>195</v>
      </c>
      <c r="B195" s="11" t="s">
        <v>286</v>
      </c>
      <c r="C195" s="11" t="s">
        <v>287</v>
      </c>
      <c r="D195" s="11" t="s">
        <v>287</v>
      </c>
      <c r="E195" s="60">
        <v>5823487.53</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1112994.55</v>
      </c>
    </row>
    <row r="198" spans="1:5" ht="15" outlineLevel="2">
      <c r="A198" s="11" t="s">
        <v>198</v>
      </c>
      <c r="B198" s="11" t="s">
        <v>286</v>
      </c>
      <c r="C198" s="11" t="s">
        <v>287</v>
      </c>
      <c r="D198" s="11" t="s">
        <v>287</v>
      </c>
      <c r="E198" s="60">
        <v>6213545.42</v>
      </c>
    </row>
    <row r="199" spans="1:5" ht="15" outlineLevel="2">
      <c r="A199" s="11" t="s">
        <v>199</v>
      </c>
      <c r="B199" s="11" t="s">
        <v>286</v>
      </c>
      <c r="C199" s="11" t="s">
        <v>287</v>
      </c>
      <c r="D199" s="11" t="s">
        <v>287</v>
      </c>
      <c r="E199" s="60">
        <v>4197436.43</v>
      </c>
    </row>
    <row r="200" spans="1:5" ht="15" outlineLevel="2">
      <c r="A200" s="11" t="s">
        <v>200</v>
      </c>
      <c r="B200" s="11" t="s">
        <v>286</v>
      </c>
      <c r="C200" s="11" t="s">
        <v>287</v>
      </c>
      <c r="D200" s="11" t="s">
        <v>287</v>
      </c>
      <c r="E200" s="60">
        <v>16781870.57</v>
      </c>
    </row>
    <row r="201" spans="1:5" ht="15" outlineLevel="2">
      <c r="A201" s="11" t="s">
        <v>201</v>
      </c>
      <c r="B201" s="11" t="s">
        <v>286</v>
      </c>
      <c r="C201" s="11" t="s">
        <v>287</v>
      </c>
      <c r="D201" s="11" t="s">
        <v>287</v>
      </c>
      <c r="E201" s="60">
        <v>4792960.3</v>
      </c>
    </row>
    <row r="202" spans="1:5" ht="15" outlineLevel="2">
      <c r="A202" s="11" t="s">
        <v>202</v>
      </c>
      <c r="B202" s="11" t="s">
        <v>286</v>
      </c>
      <c r="C202" s="11" t="s">
        <v>287</v>
      </c>
      <c r="D202" s="11" t="s">
        <v>287</v>
      </c>
      <c r="E202" s="60">
        <v>3720544.7</v>
      </c>
    </row>
    <row r="203" spans="1:5" ht="15" outlineLevel="2">
      <c r="A203" s="11" t="s">
        <v>203</v>
      </c>
      <c r="B203" s="11" t="s">
        <v>286</v>
      </c>
      <c r="C203" s="11" t="s">
        <v>287</v>
      </c>
      <c r="D203" s="11" t="s">
        <v>287</v>
      </c>
      <c r="E203" s="60">
        <v>4684234.66</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8031557.13</v>
      </c>
    </row>
    <row r="206" spans="1:5" ht="15" outlineLevel="2">
      <c r="A206" s="11" t="s">
        <v>206</v>
      </c>
      <c r="B206" s="11" t="s">
        <v>286</v>
      </c>
      <c r="C206" s="11" t="s">
        <v>287</v>
      </c>
      <c r="D206" s="11" t="s">
        <v>287</v>
      </c>
      <c r="E206" s="60">
        <v>4133526.28</v>
      </c>
    </row>
    <row r="207" spans="1:5" ht="15" outlineLevel="2">
      <c r="A207" s="11" t="s">
        <v>207</v>
      </c>
      <c r="B207" s="11" t="s">
        <v>286</v>
      </c>
      <c r="C207" s="11" t="s">
        <v>287</v>
      </c>
      <c r="D207" s="11" t="s">
        <v>287</v>
      </c>
      <c r="E207" s="60">
        <v>9434343.17</v>
      </c>
    </row>
    <row r="208" spans="1:5" ht="15" outlineLevel="2">
      <c r="A208" s="11" t="s">
        <v>208</v>
      </c>
      <c r="B208" s="11" t="s">
        <v>286</v>
      </c>
      <c r="C208" s="11" t="s">
        <v>287</v>
      </c>
      <c r="D208" s="11" t="s">
        <v>287</v>
      </c>
      <c r="E208" s="60">
        <v>10097585.01</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4207667.04</v>
      </c>
    </row>
    <row r="211" spans="1:5" ht="15" outlineLevel="2">
      <c r="A211" s="11" t="s">
        <v>211</v>
      </c>
      <c r="B211" s="11" t="s">
        <v>286</v>
      </c>
      <c r="C211" s="11" t="s">
        <v>287</v>
      </c>
      <c r="D211" s="11" t="s">
        <v>287</v>
      </c>
      <c r="E211" s="60">
        <v>2178129.74</v>
      </c>
    </row>
    <row r="212" spans="1:5" ht="15" outlineLevel="2">
      <c r="A212" s="11" t="s">
        <v>212</v>
      </c>
      <c r="B212" s="11" t="s">
        <v>286</v>
      </c>
      <c r="C212" s="11" t="s">
        <v>287</v>
      </c>
      <c r="D212" s="11" t="s">
        <v>287</v>
      </c>
      <c r="E212" s="60">
        <v>3172108.21</v>
      </c>
    </row>
    <row r="213" spans="1:5" ht="15" outlineLevel="2">
      <c r="A213" s="11" t="s">
        <v>213</v>
      </c>
      <c r="B213" s="11" t="s">
        <v>286</v>
      </c>
      <c r="C213" s="11" t="s">
        <v>287</v>
      </c>
      <c r="D213" s="11" t="s">
        <v>287</v>
      </c>
      <c r="E213" s="60">
        <v>2856252.35</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v>805698.95</v>
      </c>
    </row>
    <row r="219" spans="1:5" ht="15" outlineLevel="2">
      <c r="A219" s="11" t="s">
        <v>219</v>
      </c>
      <c r="B219" s="11" t="s">
        <v>286</v>
      </c>
      <c r="C219" s="11" t="s">
        <v>287</v>
      </c>
      <c r="D219" s="11" t="s">
        <v>287</v>
      </c>
      <c r="E219" s="60">
        <v>5636471.98</v>
      </c>
    </row>
    <row r="220" spans="1:5" ht="15" outlineLevel="2">
      <c r="A220" s="11" t="s">
        <v>220</v>
      </c>
      <c r="B220" s="11" t="s">
        <v>286</v>
      </c>
      <c r="C220" s="11" t="s">
        <v>287</v>
      </c>
      <c r="D220" s="11" t="s">
        <v>287</v>
      </c>
      <c r="E220" s="60">
        <v>1329233.01</v>
      </c>
    </row>
    <row r="221" spans="1:5" ht="15" outlineLevel="2">
      <c r="A221" s="11" t="s">
        <v>221</v>
      </c>
      <c r="B221" s="11" t="s">
        <v>286</v>
      </c>
      <c r="C221" s="11" t="s">
        <v>287</v>
      </c>
      <c r="D221" s="11" t="s">
        <v>287</v>
      </c>
      <c r="E221" s="60">
        <v>4973435.02</v>
      </c>
    </row>
    <row r="222" spans="1:5" ht="15" outlineLevel="2">
      <c r="A222" s="11" t="s">
        <v>222</v>
      </c>
      <c r="B222" s="11" t="s">
        <v>286</v>
      </c>
      <c r="C222" s="11" t="s">
        <v>287</v>
      </c>
      <c r="D222" s="11" t="s">
        <v>287</v>
      </c>
      <c r="E222" s="60">
        <v>2097311.61</v>
      </c>
    </row>
    <row r="223" spans="1:5" ht="15" outlineLevel="2">
      <c r="A223" s="11" t="s">
        <v>223</v>
      </c>
      <c r="B223" s="11" t="s">
        <v>286</v>
      </c>
      <c r="C223" s="11" t="s">
        <v>287</v>
      </c>
      <c r="D223" s="11" t="s">
        <v>287</v>
      </c>
      <c r="E223" s="60">
        <v>4761583.79</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4584492.8</v>
      </c>
    </row>
    <row r="226" spans="1:5" ht="15" outlineLevel="2">
      <c r="A226" s="11" t="s">
        <v>226</v>
      </c>
      <c r="B226" s="11" t="s">
        <v>286</v>
      </c>
      <c r="C226" s="11" t="s">
        <v>287</v>
      </c>
      <c r="D226" s="11" t="s">
        <v>287</v>
      </c>
      <c r="E226" s="60">
        <v>5524435.64</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4404061</v>
      </c>
    </row>
    <row r="229" spans="1:5" ht="15" outlineLevel="2">
      <c r="A229" s="11" t="s">
        <v>229</v>
      </c>
      <c r="B229" s="11" t="s">
        <v>286</v>
      </c>
      <c r="C229" s="11" t="s">
        <v>287</v>
      </c>
      <c r="D229" s="11" t="s">
        <v>287</v>
      </c>
      <c r="E229" s="60">
        <v>12256685.55</v>
      </c>
    </row>
    <row r="230" spans="1:5" ht="15" outlineLevel="2">
      <c r="A230" s="11" t="s">
        <v>230</v>
      </c>
      <c r="B230" s="11" t="s">
        <v>286</v>
      </c>
      <c r="C230" s="11" t="s">
        <v>287</v>
      </c>
      <c r="D230" s="11" t="s">
        <v>287</v>
      </c>
      <c r="E230" s="60">
        <v>5980659</v>
      </c>
    </row>
    <row r="231" spans="1:5" ht="15" outlineLevel="2">
      <c r="A231" s="11" t="s">
        <v>231</v>
      </c>
      <c r="B231" s="11" t="s">
        <v>286</v>
      </c>
      <c r="C231" s="11" t="s">
        <v>287</v>
      </c>
      <c r="D231" s="11" t="s">
        <v>287</v>
      </c>
      <c r="E231" s="60">
        <v>9600654.13</v>
      </c>
    </row>
    <row r="232" spans="1:5" ht="15" outlineLevel="2">
      <c r="A232" s="11" t="s">
        <v>232</v>
      </c>
      <c r="B232" s="11" t="s">
        <v>286</v>
      </c>
      <c r="C232" s="11" t="s">
        <v>287</v>
      </c>
      <c r="D232" s="11" t="s">
        <v>287</v>
      </c>
      <c r="E232" s="60">
        <v>2932568.19</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7055597.77</v>
      </c>
    </row>
    <row r="235" spans="1:5" ht="15" outlineLevel="2">
      <c r="A235" s="11" t="s">
        <v>235</v>
      </c>
      <c r="B235" s="11" t="s">
        <v>286</v>
      </c>
      <c r="C235" s="11" t="s">
        <v>287</v>
      </c>
      <c r="D235" s="11" t="s">
        <v>287</v>
      </c>
      <c r="E235" s="60">
        <v>3015935.96</v>
      </c>
    </row>
    <row r="236" spans="1:5" ht="15" outlineLevel="2">
      <c r="A236" s="11" t="s">
        <v>236</v>
      </c>
      <c r="B236" s="11" t="s">
        <v>286</v>
      </c>
      <c r="C236" s="11" t="s">
        <v>287</v>
      </c>
      <c r="D236" s="11" t="s">
        <v>287</v>
      </c>
      <c r="E236" s="60">
        <v>1443758.68</v>
      </c>
    </row>
    <row r="237" spans="1:5" ht="15" outlineLevel="2">
      <c r="A237" s="11" t="s">
        <v>237</v>
      </c>
      <c r="B237" s="11" t="s">
        <v>286</v>
      </c>
      <c r="C237" s="11" t="s">
        <v>287</v>
      </c>
      <c r="D237" s="11" t="s">
        <v>287</v>
      </c>
      <c r="E237" s="60">
        <v>3100056.4</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3449903.71</v>
      </c>
    </row>
    <row r="240" spans="1:5" ht="15" outlineLevel="2">
      <c r="A240" s="11" t="s">
        <v>240</v>
      </c>
      <c r="B240" s="11" t="s">
        <v>286</v>
      </c>
      <c r="C240" s="11" t="s">
        <v>287</v>
      </c>
      <c r="D240" s="11" t="s">
        <v>287</v>
      </c>
      <c r="E240" s="60">
        <v>5049564.39</v>
      </c>
    </row>
    <row r="241" spans="1:5" ht="15" outlineLevel="2">
      <c r="A241" s="11" t="s">
        <v>241</v>
      </c>
      <c r="B241" s="11" t="s">
        <v>286</v>
      </c>
      <c r="C241" s="11" t="s">
        <v>287</v>
      </c>
      <c r="D241" s="11" t="s">
        <v>287</v>
      </c>
      <c r="E241" s="60">
        <v>20419169.51</v>
      </c>
    </row>
    <row r="242" spans="1:5" ht="15" outlineLevel="2">
      <c r="A242" s="11" t="s">
        <v>242</v>
      </c>
      <c r="B242" s="11" t="s">
        <v>286</v>
      </c>
      <c r="C242" s="11" t="s">
        <v>287</v>
      </c>
      <c r="D242" s="11" t="s">
        <v>287</v>
      </c>
      <c r="E242" s="60">
        <v>37894071.02</v>
      </c>
    </row>
    <row r="243" spans="1:5" ht="15" outlineLevel="2">
      <c r="A243" s="11" t="s">
        <v>243</v>
      </c>
      <c r="B243" s="11" t="s">
        <v>286</v>
      </c>
      <c r="C243" s="11" t="s">
        <v>287</v>
      </c>
      <c r="D243" s="11" t="s">
        <v>287</v>
      </c>
      <c r="E243" s="60">
        <v>13658406.58</v>
      </c>
    </row>
    <row r="244" spans="1:5" ht="15" outlineLevel="2">
      <c r="A244" s="11" t="s">
        <v>244</v>
      </c>
      <c r="B244" s="11" t="s">
        <v>286</v>
      </c>
      <c r="C244" s="11" t="s">
        <v>287</v>
      </c>
      <c r="D244" s="11" t="s">
        <v>287</v>
      </c>
      <c r="E244" s="60">
        <v>1424158.7</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4110075.01</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v>1043273.47</v>
      </c>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v>906287.29</v>
      </c>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v>672146.79</v>
      </c>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2474151.35</v>
      </c>
    </row>
    <row r="264" spans="1:5" ht="15" outlineLevel="2">
      <c r="A264" s="11" t="s">
        <v>264</v>
      </c>
      <c r="B264" s="11" t="s">
        <v>286</v>
      </c>
      <c r="C264" s="11" t="s">
        <v>287</v>
      </c>
      <c r="D264" s="11" t="s">
        <v>287</v>
      </c>
      <c r="E264" s="60">
        <v>635640.6</v>
      </c>
    </row>
    <row r="265" spans="1:5" ht="15" outlineLevel="2">
      <c r="A265" s="11" t="s">
        <v>265</v>
      </c>
      <c r="B265" s="11" t="s">
        <v>286</v>
      </c>
      <c r="C265" s="11" t="s">
        <v>287</v>
      </c>
      <c r="D265" s="11" t="s">
        <v>287</v>
      </c>
      <c r="E265" s="60">
        <v>1139919.95</v>
      </c>
    </row>
    <row r="266" spans="1:5" ht="15" outlineLevel="2">
      <c r="A266" s="11" t="s">
        <v>266</v>
      </c>
      <c r="B266" s="11" t="s">
        <v>286</v>
      </c>
      <c r="C266" s="11" t="s">
        <v>287</v>
      </c>
      <c r="D266" s="11" t="s">
        <v>287</v>
      </c>
      <c r="E266" s="60">
        <v>1563536.14</v>
      </c>
    </row>
    <row r="267" spans="1:5" ht="15" outlineLevel="2">
      <c r="A267" s="11" t="s">
        <v>267</v>
      </c>
      <c r="B267" s="11" t="s">
        <v>286</v>
      </c>
      <c r="C267" s="11" t="s">
        <v>287</v>
      </c>
      <c r="D267" s="11" t="s">
        <v>287</v>
      </c>
      <c r="E267" s="60">
        <v>884232.96</v>
      </c>
    </row>
    <row r="268" spans="3:5" ht="15" outlineLevel="1">
      <c r="C268" s="62" t="s">
        <v>329</v>
      </c>
      <c r="E268" s="60">
        <f>SUBTOTAL(9,E2:E267)</f>
        <v>1124105127.2399998</v>
      </c>
    </row>
    <row r="269" spans="3:5" ht="15">
      <c r="C269" s="62" t="s">
        <v>330</v>
      </c>
      <c r="E269" s="60">
        <f>SUBTOTAL(9,E2:E267)</f>
        <v>1124105127.2399998</v>
      </c>
    </row>
    <row r="270" ht="15">
      <c r="E270" s="60"/>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cp:lastPrinted>2015-12-18T15:23:54Z</cp:lastPrinted>
  <dcterms:created xsi:type="dcterms:W3CDTF">2013-11-27T14:04:33Z</dcterms:created>
  <dcterms:modified xsi:type="dcterms:W3CDTF">2016-10-03T12:09:30Z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