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15" yWindow="75" windowWidth="15600" windowHeight="10800" activeTab="1"/>
  </bookViews>
  <sheets>
    <sheet name="Notes" sheetId="23" r:id="rId1"/>
    <sheet name="Postcode sector lookup" sheetId="25" r:id="rId2"/>
    <sheet name="All sectors and area residuals" sheetId="13" r:id="rId3"/>
  </sheets>
  <externalReferences>
    <externalReference r:id="rId6"/>
    <externalReference r:id="rId7"/>
    <externalReference r:id="rId8"/>
    <externalReference r:id="rId9"/>
  </externalReferences>
  <definedNames>
    <definedName name="_xlnm._FilterDatabase" localSheetId="2" hidden="1">'All sectors and area residuals'!$A$2:$E$269</definedName>
    <definedName name="Dates">'[1]All postcode data GB'!$E$8:$L$8</definedName>
    <definedName name="FirstBitOfPostcode" localSheetId="0">'[2]Postcode sector lookup'!$K$7</definedName>
    <definedName name="FirstBitOfPostcode" localSheetId="1">'Postcode sector lookup'!$K$7</definedName>
    <definedName name="FirstBitOfPostcode">'[3]Postcode sector lookup'!$K$7</definedName>
    <definedName name="LengthOfPostcodeString" localSheetId="0">'[2]Postcode sector lookup'!$J$7</definedName>
    <definedName name="LengthOfPostcodeString" localSheetId="1">'Postcode sector lookup'!$J$7</definedName>
    <definedName name="LengthOfPostcodeString">'[3]Postcode sector lookup'!$J$7</definedName>
    <definedName name="nonGB">#REF!</definedName>
    <definedName name="NumberOfLettersInPostcodeDistrict" localSheetId="0">#REF!</definedName>
    <definedName name="NumberOfLettersInPostcodeDistrict" localSheetId="1">'Postcode sector lookup'!$M$7</definedName>
    <definedName name="NumberOfLettersInPostcodeDistrict">#REF!</definedName>
    <definedName name="PositionOfLastNumberInPostcodeString" localSheetId="0">'[2]Postcode sector lookup'!$I$7</definedName>
    <definedName name="PositionOfLastNumberInPostcodeString" localSheetId="1">'Postcode sector lookup'!$I$7</definedName>
    <definedName name="PositionOfLastNumberInPostcodeString">'[3]Postcode sector lookup'!$I$7</definedName>
    <definedName name="PostcodeArea" localSheetId="0">'[2]Postcode sector lookup'!$G$9</definedName>
    <definedName name="PostcodeArea" localSheetId="1">'Postcode sector lookup'!$G$9</definedName>
    <definedName name="PostcodeArea">'[3]Postcode sector lookup'!$G$9</definedName>
    <definedName name="PostcodeDistrict" localSheetId="0">'[2]Postcode sector lookup'!$I$9</definedName>
    <definedName name="PostcodeDistrict" localSheetId="1">'Postcode sector lookup'!$I$9</definedName>
    <definedName name="PostcodeDistrict">'[3]Postcode sector lookup'!$I$9</definedName>
    <definedName name="PostcodeFormatted" localSheetId="0">#REF!</definedName>
    <definedName name="PostcodeFormatted" localSheetId="1">'Postcode sector lookup'!$H$7</definedName>
    <definedName name="PostcodeFormatted">#REF!</definedName>
    <definedName name="PostcodeNoSpaces" localSheetId="0">'[2]Postcode sector lookup'!$G$7</definedName>
    <definedName name="PostcodeNoSpaces" localSheetId="1">'Postcode sector lookup'!$G$7</definedName>
    <definedName name="PostcodeNoSpaces">'[3]Postcode sector lookup'!$G$7</definedName>
    <definedName name="PostcodeSector" localSheetId="0">'[2]Postcode sector lookup'!$A$9</definedName>
    <definedName name="PostcodeSector" localSheetId="1">'Postcode sector lookup'!$A$9</definedName>
    <definedName name="PostcodeSector">'[3]Postcode sector lookup'!$A$9</definedName>
    <definedName name="_xlnm.Print_Area" localSheetId="2">'All sectors and area residuals'!$B$2:$B$269</definedName>
    <definedName name="RowMatchForSector" localSheetId="0">#REF!</definedName>
    <definedName name="RowMatchForSector" localSheetId="1">#REF!</definedName>
    <definedName name="RowMatchForSector">#REF!</definedName>
    <definedName name="SecondBitOfPostcode" localSheetId="0">'[2]Postcode sector lookup'!$L$7</definedName>
    <definedName name="SecondBitOfPostcode" localSheetId="1">'Postcode sector lookup'!$L$7</definedName>
    <definedName name="SecondBitOfPostcode">'[3]Postcode sector lookup'!$L$7</definedName>
    <definedName name="WhichFirm" localSheetId="0">#REF!</definedName>
    <definedName name="WhichFirm" localSheetId="1">'Postcode sector lookup'!$A$25:$A$38</definedName>
    <definedName name="WhichFirm">'[4]Postcode sector lookup'!$A$25:$A$38</definedName>
  </definedNames>
  <calcPr calcId="152511"/>
</workbook>
</file>

<file path=xl/comments1.xml><?xml version="1.0" encoding="utf-8"?>
<comments xmlns="http://schemas.openxmlformats.org/spreadsheetml/2006/main">
  <authors>
    <author>Council of Mortgage Lenders</author>
  </authors>
  <commentList>
    <comment ref="P1" authorId="0">
      <text>
        <r>
          <rPr>
            <b/>
            <sz val="9"/>
            <rFont val="Tahoma"/>
            <family val="2"/>
          </rPr>
          <t>Council of Mortgage Lenders:
Changes have been made to notes 3, 6 and 27 and the summary tables at the bottom of these notes.
Note:
Where a GB 'Postcode sector lookup' tab has been provided, this will pick up the value for lending shown in column E, which may not be the most up-to-date period if you are working with multiple periods.  If it arises, this problem can easily be resoved by modifying the formula shown in cell A14 or removing unwanted periods from the 'All postcode sector GB' tab.</t>
        </r>
      </text>
    </comment>
  </commentList>
</comments>
</file>

<file path=xl/sharedStrings.xml><?xml version="1.0" encoding="utf-8"?>
<sst xmlns="http://schemas.openxmlformats.org/spreadsheetml/2006/main" count="1179" uniqueCount="312">
  <si>
    <t>Sector</t>
  </si>
  <si>
    <t>BT1 1</t>
  </si>
  <si>
    <t>BT1 2</t>
  </si>
  <si>
    <t>BT1 3</t>
  </si>
  <si>
    <t>BT1 4</t>
  </si>
  <si>
    <t>BT1 5</t>
  </si>
  <si>
    <t>BT1 6</t>
  </si>
  <si>
    <t>BT1 9</t>
  </si>
  <si>
    <t>BT10 0</t>
  </si>
  <si>
    <t>BT10 9</t>
  </si>
  <si>
    <t>BT11 8</t>
  </si>
  <si>
    <t>BT11 9</t>
  </si>
  <si>
    <t>BT12 4</t>
  </si>
  <si>
    <t>BT12 5</t>
  </si>
  <si>
    <t>BT12 6</t>
  </si>
  <si>
    <t>BT12 7</t>
  </si>
  <si>
    <t>BT13 1</t>
  </si>
  <si>
    <t>BT13 2</t>
  </si>
  <si>
    <t>BT13 3</t>
  </si>
  <si>
    <t>BT13 9</t>
  </si>
  <si>
    <t>BT14 6</t>
  </si>
  <si>
    <t>BT14 7</t>
  </si>
  <si>
    <t>BT14 8</t>
  </si>
  <si>
    <t>BT15 1</t>
  </si>
  <si>
    <t>BT15 2</t>
  </si>
  <si>
    <t>BT15 3</t>
  </si>
  <si>
    <t>BT15 4</t>
  </si>
  <si>
    <t>BT15 5</t>
  </si>
  <si>
    <t>BT16 1</t>
  </si>
  <si>
    <t>BT16 2</t>
  </si>
  <si>
    <t>BT17 0</t>
  </si>
  <si>
    <t>BT17 9</t>
  </si>
  <si>
    <t>BT18 0</t>
  </si>
  <si>
    <t>BT18 8</t>
  </si>
  <si>
    <t>BT18 9</t>
  </si>
  <si>
    <t>BT19 1</t>
  </si>
  <si>
    <t>BT19 6</t>
  </si>
  <si>
    <t>BT19 7</t>
  </si>
  <si>
    <t>BT2 7</t>
  </si>
  <si>
    <t>BT2 8</t>
  </si>
  <si>
    <t>BT20 3</t>
  </si>
  <si>
    <t>BT20 4</t>
  </si>
  <si>
    <t>BT20 5</t>
  </si>
  <si>
    <t>BT20 9</t>
  </si>
  <si>
    <t>BT21 0</t>
  </si>
  <si>
    <t>BT22 1</t>
  </si>
  <si>
    <t>BT22 2</t>
  </si>
  <si>
    <t>BT23 4</t>
  </si>
  <si>
    <t>BT23 5</t>
  </si>
  <si>
    <t>BT23 6</t>
  </si>
  <si>
    <t>BT23 7</t>
  </si>
  <si>
    <t>BT23 8</t>
  </si>
  <si>
    <t>BT23 9</t>
  </si>
  <si>
    <t>BT24 7</t>
  </si>
  <si>
    <t>BT24 8</t>
  </si>
  <si>
    <t>BT25 1</t>
  </si>
  <si>
    <t>BT25 2</t>
  </si>
  <si>
    <t>BT26 6</t>
  </si>
  <si>
    <t>BT27 4</t>
  </si>
  <si>
    <t>BT27 5</t>
  </si>
  <si>
    <t>BT27 6</t>
  </si>
  <si>
    <t>BT28 1</t>
  </si>
  <si>
    <t>BT28 2</t>
  </si>
  <si>
    <t>BT28 3</t>
  </si>
  <si>
    <t>BT28 9</t>
  </si>
  <si>
    <t>BT29 4</t>
  </si>
  <si>
    <t>BT3 9</t>
  </si>
  <si>
    <t>BT30 0</t>
  </si>
  <si>
    <t>BT30 6</t>
  </si>
  <si>
    <t>BT30 7</t>
  </si>
  <si>
    <t>BT30 8</t>
  </si>
  <si>
    <t>BT30 9</t>
  </si>
  <si>
    <t>BT31 9</t>
  </si>
  <si>
    <t>BT32 3</t>
  </si>
  <si>
    <t>BT32 4</t>
  </si>
  <si>
    <t>BT32 5</t>
  </si>
  <si>
    <t>BT32 9</t>
  </si>
  <si>
    <t>BT33 0</t>
  </si>
  <si>
    <t>BT34 1</t>
  </si>
  <si>
    <t>BT34 2</t>
  </si>
  <si>
    <t>BT34 3</t>
  </si>
  <si>
    <t>BT34 4</t>
  </si>
  <si>
    <t>BT34 5</t>
  </si>
  <si>
    <t>BT35 0</t>
  </si>
  <si>
    <t>BT35 5</t>
  </si>
  <si>
    <t>BT35 6</t>
  </si>
  <si>
    <t>BT35 7</t>
  </si>
  <si>
    <t>BT35 8</t>
  </si>
  <si>
    <t>BT35 9</t>
  </si>
  <si>
    <t>BT36 4</t>
  </si>
  <si>
    <t>BT36 5</t>
  </si>
  <si>
    <t>BT36 6</t>
  </si>
  <si>
    <t>BT36 7</t>
  </si>
  <si>
    <t>BT36 9</t>
  </si>
  <si>
    <t>BT37 0</t>
  </si>
  <si>
    <t>BT37 9</t>
  </si>
  <si>
    <t>BT38 0</t>
  </si>
  <si>
    <t>BT38 7</t>
  </si>
  <si>
    <t>BT38 8</t>
  </si>
  <si>
    <t>BT38 9</t>
  </si>
  <si>
    <t>BT39 0</t>
  </si>
  <si>
    <t>BT39 1</t>
  </si>
  <si>
    <t>BT39 9</t>
  </si>
  <si>
    <t>BT4 1</t>
  </si>
  <si>
    <t>BT4 2</t>
  </si>
  <si>
    <t>BT4 3</t>
  </si>
  <si>
    <t>BT4 9</t>
  </si>
  <si>
    <t>BT40 1</t>
  </si>
  <si>
    <t>BT40 2</t>
  </si>
  <si>
    <t>BT40 3</t>
  </si>
  <si>
    <t>BT40 9</t>
  </si>
  <si>
    <t>BT41 1</t>
  </si>
  <si>
    <t>BT41 2</t>
  </si>
  <si>
    <t>BT41 3</t>
  </si>
  <si>
    <t>BT41 4</t>
  </si>
  <si>
    <t>BT41 9</t>
  </si>
  <si>
    <t>BT42 1</t>
  </si>
  <si>
    <t>BT42 2</t>
  </si>
  <si>
    <t>BT42 3</t>
  </si>
  <si>
    <t>BT42 4</t>
  </si>
  <si>
    <t>BT42 9</t>
  </si>
  <si>
    <t>BT43 5</t>
  </si>
  <si>
    <t>BT43 6</t>
  </si>
  <si>
    <t>BT43 7</t>
  </si>
  <si>
    <t>BT44 0</t>
  </si>
  <si>
    <t>BT44 8</t>
  </si>
  <si>
    <t>BT44 9</t>
  </si>
  <si>
    <t>BT45 5</t>
  </si>
  <si>
    <t>BT45 6</t>
  </si>
  <si>
    <t>BT45 7</t>
  </si>
  <si>
    <t>BT45 8</t>
  </si>
  <si>
    <t>BT45 9</t>
  </si>
  <si>
    <t>BT46 5</t>
  </si>
  <si>
    <t>BT47 2</t>
  </si>
  <si>
    <t>BT47 3</t>
  </si>
  <si>
    <t>BT47 4</t>
  </si>
  <si>
    <t>BT47 5</t>
  </si>
  <si>
    <t>BT47 6</t>
  </si>
  <si>
    <t>BT48 0</t>
  </si>
  <si>
    <t>BT48 4</t>
  </si>
  <si>
    <t>BT48 6</t>
  </si>
  <si>
    <t>BT48 7</t>
  </si>
  <si>
    <t>BT48 8</t>
  </si>
  <si>
    <t>BT48 9</t>
  </si>
  <si>
    <t>BT49 0</t>
  </si>
  <si>
    <t>BT49 4</t>
  </si>
  <si>
    <t>BT49 9</t>
  </si>
  <si>
    <t>BT5 4</t>
  </si>
  <si>
    <t>BT5 5</t>
  </si>
  <si>
    <t>BT5 6</t>
  </si>
  <si>
    <t>BT5 7</t>
  </si>
  <si>
    <t>BT5 9</t>
  </si>
  <si>
    <t>BT51 3</t>
  </si>
  <si>
    <t>BT51 4</t>
  </si>
  <si>
    <t>BT51 5</t>
  </si>
  <si>
    <t>BT52 1</t>
  </si>
  <si>
    <t>BT52 2</t>
  </si>
  <si>
    <t>BT52 9</t>
  </si>
  <si>
    <t>BT53 6</t>
  </si>
  <si>
    <t>BT53 7</t>
  </si>
  <si>
    <t>BT53 8</t>
  </si>
  <si>
    <t>BT53 9</t>
  </si>
  <si>
    <t>BT54 6</t>
  </si>
  <si>
    <t>BT55 7</t>
  </si>
  <si>
    <t>BT56 8</t>
  </si>
  <si>
    <t>BT57 8</t>
  </si>
  <si>
    <t>BT6 0</t>
  </si>
  <si>
    <t>BT6 8</t>
  </si>
  <si>
    <t>BT6 9</t>
  </si>
  <si>
    <t>BT60 1</t>
  </si>
  <si>
    <t>BT60 2</t>
  </si>
  <si>
    <t>BT60 3</t>
  </si>
  <si>
    <t>BT60 4</t>
  </si>
  <si>
    <t>BT61 0</t>
  </si>
  <si>
    <t>BT61 7</t>
  </si>
  <si>
    <t>BT61 8</t>
  </si>
  <si>
    <t>BT61 9</t>
  </si>
  <si>
    <t>BT62 1</t>
  </si>
  <si>
    <t>BT62 2</t>
  </si>
  <si>
    <t>BT62 3</t>
  </si>
  <si>
    <t>BT62 4</t>
  </si>
  <si>
    <t>BT63 5</t>
  </si>
  <si>
    <t>BT63 6</t>
  </si>
  <si>
    <t>BT64 1</t>
  </si>
  <si>
    <t>BT64 2</t>
  </si>
  <si>
    <t>BT64 3</t>
  </si>
  <si>
    <t>BT64 9</t>
  </si>
  <si>
    <t>BT65 4</t>
  </si>
  <si>
    <t>BT65 5</t>
  </si>
  <si>
    <t>BT65 9</t>
  </si>
  <si>
    <t>BT66 6</t>
  </si>
  <si>
    <t>BT66 7</t>
  </si>
  <si>
    <t>BT66 8</t>
  </si>
  <si>
    <t>BT67 0</t>
  </si>
  <si>
    <t>BT67 9</t>
  </si>
  <si>
    <t>BT68 4</t>
  </si>
  <si>
    <t>BT69 6</t>
  </si>
  <si>
    <t>BT7 1</t>
  </si>
  <si>
    <t>BT7 2</t>
  </si>
  <si>
    <t>BT7 3</t>
  </si>
  <si>
    <t>BT70 1</t>
  </si>
  <si>
    <t>BT70 2</t>
  </si>
  <si>
    <t>BT70 3</t>
  </si>
  <si>
    <t>BT70 9</t>
  </si>
  <si>
    <t>BT71 4</t>
  </si>
  <si>
    <t>BT71 5</t>
  </si>
  <si>
    <t>BT71 6</t>
  </si>
  <si>
    <t>BT71 7</t>
  </si>
  <si>
    <t>BT74 0</t>
  </si>
  <si>
    <t>BT74 4</t>
  </si>
  <si>
    <t>BT74 5</t>
  </si>
  <si>
    <t>BT74 6</t>
  </si>
  <si>
    <t>BT74 7</t>
  </si>
  <si>
    <t>BT74 8</t>
  </si>
  <si>
    <t>BT74 9</t>
  </si>
  <si>
    <t>BT75 0</t>
  </si>
  <si>
    <t>BT76 0</t>
  </si>
  <si>
    <t>BT77 0</t>
  </si>
  <si>
    <t>BT78 1</t>
  </si>
  <si>
    <t>BT78 2</t>
  </si>
  <si>
    <t>BT78 3</t>
  </si>
  <si>
    <t>BT78 4</t>
  </si>
  <si>
    <t>BT78 5</t>
  </si>
  <si>
    <t>BT78 9</t>
  </si>
  <si>
    <t>BT79 0</t>
  </si>
  <si>
    <t>BT79 7</t>
  </si>
  <si>
    <t>BT79 8</t>
  </si>
  <si>
    <t>BT79 9</t>
  </si>
  <si>
    <t>BT8 6</t>
  </si>
  <si>
    <t>BT8 7</t>
  </si>
  <si>
    <t>BT8 8</t>
  </si>
  <si>
    <t>BT80 0</t>
  </si>
  <si>
    <t>BT80 1</t>
  </si>
  <si>
    <t>BT80 8</t>
  </si>
  <si>
    <t>BT80 9</t>
  </si>
  <si>
    <t>BT81 7</t>
  </si>
  <si>
    <t>BT82 0</t>
  </si>
  <si>
    <t>BT82 1</t>
  </si>
  <si>
    <t>BT82 8</t>
  </si>
  <si>
    <t>BT82 9</t>
  </si>
  <si>
    <t>BT9 5</t>
  </si>
  <si>
    <t>BT9 6</t>
  </si>
  <si>
    <t>BT9 7</t>
  </si>
  <si>
    <t>BT92 0</t>
  </si>
  <si>
    <t>BT92 1</t>
  </si>
  <si>
    <t>BT92 2</t>
  </si>
  <si>
    <t>BT92 3</t>
  </si>
  <si>
    <t>BT92 4</t>
  </si>
  <si>
    <t>BT92 5</t>
  </si>
  <si>
    <t>BT92 6</t>
  </si>
  <si>
    <t>BT92 7</t>
  </si>
  <si>
    <t>BT92 8</t>
  </si>
  <si>
    <t>BT92 9</t>
  </si>
  <si>
    <t>BT93 0</t>
  </si>
  <si>
    <t>BT93 1</t>
  </si>
  <si>
    <t>BT93 2</t>
  </si>
  <si>
    <t>BT93 3</t>
  </si>
  <si>
    <t>BT93 4</t>
  </si>
  <si>
    <t>BT93 5</t>
  </si>
  <si>
    <t>BT93 6</t>
  </si>
  <si>
    <t>BT93 7</t>
  </si>
  <si>
    <t>BT93 8</t>
  </si>
  <si>
    <t>BT94 1</t>
  </si>
  <si>
    <t>BT94 2</t>
  </si>
  <si>
    <t>BT94 3</t>
  </si>
  <si>
    <t>BT94 4</t>
  </si>
  <si>
    <t>BT94 5</t>
  </si>
  <si>
    <t>BT</t>
  </si>
  <si>
    <t>Northern Ireland</t>
  </si>
  <si>
    <t>Area</t>
  </si>
  <si>
    <t>Area name</t>
  </si>
  <si>
    <t>Region</t>
  </si>
  <si>
    <t>BT Other</t>
  </si>
  <si>
    <t>2015 Q2</t>
  </si>
  <si>
    <t/>
  </si>
  <si>
    <t>Santander</t>
  </si>
  <si>
    <t>RBSG</t>
  </si>
  <si>
    <t>Ulster</t>
  </si>
  <si>
    <t>Nationwide</t>
  </si>
  <si>
    <t>LBG</t>
  </si>
  <si>
    <t>HSBC</t>
  </si>
  <si>
    <t>Barclays</t>
  </si>
  <si>
    <t>Danske</t>
  </si>
  <si>
    <t>BOI</t>
  </si>
  <si>
    <t>AIB</t>
  </si>
  <si>
    <t>AllLenders</t>
  </si>
  <si>
    <t>Value of lending, £</t>
  </si>
  <si>
    <t>SME</t>
  </si>
  <si>
    <t>Mortgages</t>
  </si>
  <si>
    <t>Personal</t>
  </si>
  <si>
    <t>Loans</t>
  </si>
  <si>
    <t>Publishable at sector postcode level (£bn)</t>
  </si>
  <si>
    <t>Publishable only at area postcode level (£bn)</t>
  </si>
  <si>
    <r>
      <rPr>
        <i/>
        <sz val="10"/>
        <color theme="1"/>
        <rFont val="Calibri"/>
        <family val="2"/>
        <scheme val="minor"/>
      </rPr>
      <t xml:space="preserve">of which: </t>
    </r>
    <r>
      <rPr>
        <sz val="10"/>
        <color theme="1"/>
        <rFont val="Calibri"/>
        <family val="2"/>
        <scheme val="minor"/>
      </rPr>
      <t xml:space="preserve">
Lending in sectors redacted to preserve confidentiality (£bn)</t>
    </r>
  </si>
  <si>
    <t>Other lending which cannot be allocated at sector level, but available at area level (£ bn)</t>
  </si>
  <si>
    <t>Total publishable under GB initiative (£ bn)</t>
  </si>
  <si>
    <t>Total publishable under NI initiative (£ bn)</t>
  </si>
  <si>
    <t>Number of sectors publishable at sector postcode level</t>
  </si>
  <si>
    <t>Number of sectors redacted to preserve confidentiality</t>
  </si>
  <si>
    <t>Enter postcode in the grey cell below</t>
  </si>
  <si>
    <t>This postcode is in</t>
  </si>
  <si>
    <t>postcode sector:</t>
  </si>
  <si>
    <t>postal area:</t>
  </si>
  <si>
    <t>(where available):</t>
  </si>
  <si>
    <t>Or click here to browse all geographies</t>
  </si>
  <si>
    <t>Clydesdale</t>
  </si>
  <si>
    <t>Lloyds</t>
  </si>
  <si>
    <t>RBS</t>
  </si>
  <si>
    <t>In quarter</t>
  </si>
  <si>
    <t>Postcode sector lookup: Value of residential mortgage loans outstanding, end-June 2015</t>
  </si>
  <si>
    <t>Table 1: Data coverage by business stream GB, 2015 Q2</t>
  </si>
  <si>
    <t>Table 2: Data coverage by business stream NI, 2015 Q2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</si>
</sst>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quot;£&quot;#,##0_);\(&quot;£&quot;#,##0\)"/>
    <numFmt numFmtId="165" formatCode="_(&quot;£&quot;* #,##0.00_);_(&quot;£&quot;* \(#,##0.00\);_(&quot;£&quot;* &quot;-&quot;??_);_(@_)"/>
    <numFmt numFmtId="166" formatCode="_(* #,##0.00_);_(* \(#,##0.00\);_(* &quot;-&quot;??_);_(@_)"/>
    <numFmt numFmtId="167" formatCode="_-* #,##0_-;\-* #,##0_-;_-* &quot;-&quot;??_-;_-@_-"/>
    <numFmt numFmtId="168" formatCode="0.0%"/>
  </numFmts>
  <fonts count="29">
    <font>
      <sz val="11"/>
      <color theme="1"/>
      <name val="Calibri"/>
      <family val="2"/>
      <scheme val="minor"/>
    </font>
    <font>
      <sz val="10"/>
      <name val="Arial"/>
      <family val="2"/>
    </font>
    <font>
      <b/>
      <sz val="11"/>
      <color theme="3"/>
      <name val="Calibri"/>
      <family val="2"/>
      <scheme val="minor"/>
    </font>
    <font>
      <b/>
      <sz val="11"/>
      <color theme="1"/>
      <name val="Calibri"/>
      <family val="2"/>
      <scheme val="minor"/>
    </font>
    <font>
      <sz val="10"/>
      <color rgb="FF000000"/>
      <name val="Times New Roman"/>
      <family val="1"/>
    </font>
    <font>
      <b/>
      <sz val="9"/>
      <name val="Tahoma"/>
      <family val="2"/>
    </font>
    <font>
      <sz val="10"/>
      <color indexed="8"/>
      <name val="Arial"/>
      <family val="2"/>
    </font>
    <font>
      <sz val="10"/>
      <color theme="1"/>
      <name val="Arial"/>
      <family val="2"/>
    </font>
    <font>
      <sz val="11"/>
      <color theme="1"/>
      <name val="Arial"/>
      <family val="2"/>
    </font>
    <font>
      <sz val="11"/>
      <color indexed="8"/>
      <name val="Arial"/>
      <family val="2"/>
    </font>
    <font>
      <b/>
      <sz val="18"/>
      <color theme="3"/>
      <name val="Cambria"/>
      <family val="2"/>
      <scheme val="major"/>
    </font>
    <font>
      <b/>
      <sz val="16"/>
      <color theme="3"/>
      <name val="Cambria"/>
      <family val="2"/>
      <scheme val="major"/>
    </font>
    <font>
      <u val="single"/>
      <sz val="11"/>
      <color theme="10"/>
      <name val="Calibri"/>
      <family val="2"/>
      <scheme val="minor"/>
    </font>
    <font>
      <b/>
      <sz val="11"/>
      <color theme="4" tint="-0.4999699890613556"/>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i/>
      <sz val="11"/>
      <color theme="1"/>
      <name val="Calibri"/>
      <family val="2"/>
      <scheme val="minor"/>
    </font>
    <font>
      <b/>
      <sz val="14"/>
      <color theme="3"/>
      <name val="Cambria"/>
      <family val="2"/>
      <scheme val="major"/>
    </font>
    <font>
      <i/>
      <sz val="14"/>
      <color theme="1"/>
      <name val="Calibri"/>
      <family val="2"/>
      <scheme val="minor"/>
    </font>
    <font>
      <b/>
      <sz val="11"/>
      <color rgb="FFFF0000"/>
      <name val="Calibri"/>
      <family val="2"/>
      <scheme val="minor"/>
    </font>
    <font>
      <b/>
      <sz val="14"/>
      <color theme="3" tint="-0.25"/>
      <name val="+mn-cs"/>
      <family val="2"/>
    </font>
    <font>
      <sz val="11"/>
      <color theme="1"/>
      <name val="+mn-cs"/>
      <family val="2"/>
    </font>
    <font>
      <b/>
      <sz val="11"/>
      <color theme="1"/>
      <name val="+mn-cs"/>
      <family val="2"/>
    </font>
    <font>
      <b/>
      <sz val="8"/>
      <name val="Calibri"/>
      <family val="2"/>
    </font>
    <font>
      <sz val="14"/>
      <color theme="3" tint="-0.25"/>
      <name val="Calibri"/>
      <family val="2"/>
    </font>
    <font>
      <sz val="14"/>
      <color theme="1"/>
      <name val="Calibri"/>
      <family val="2"/>
    </font>
    <font>
      <sz val="11"/>
      <color theme="1"/>
      <name val="Calibri"/>
      <family val="2"/>
    </font>
    <font>
      <vertAlign val="superscript"/>
      <sz val="11"/>
      <color theme="1"/>
      <name val="+mn-cs"/>
      <family val="2"/>
    </font>
  </fonts>
  <fills count="6">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39998000860214233"/>
        <bgColor indexed="64"/>
      </patternFill>
    </fill>
    <fill>
      <patternFill patternType="solid">
        <fgColor rgb="FFFFFF00"/>
        <bgColor indexed="64"/>
      </patternFill>
    </fill>
  </fills>
  <borders count="11">
    <border>
      <left/>
      <right/>
      <top/>
      <bottom/>
      <diagonal/>
    </border>
    <border>
      <left style="thin"/>
      <right style="thin"/>
      <top style="thin"/>
      <bottom/>
    </border>
    <border>
      <left style="thin"/>
      <right style="thin"/>
      <top/>
      <bottom style="thin"/>
    </border>
    <border>
      <left style="thin"/>
      <right style="thin"/>
      <top style="thin"/>
      <bottom style="thin"/>
    </border>
    <border>
      <left/>
      <right style="thin"/>
      <top style="thin"/>
      <bottom style="thin"/>
    </border>
    <border>
      <left/>
      <right style="thin"/>
      <top/>
      <bottom style="thin"/>
    </border>
    <border>
      <left/>
      <right style="thin"/>
      <top style="thin"/>
      <bottom/>
    </border>
    <border>
      <left style="medium"/>
      <right style="medium"/>
      <top style="medium"/>
      <bottom style="medium"/>
    </border>
    <border>
      <left style="thick"/>
      <right style="thick"/>
      <top style="thick"/>
      <bottom style="thick"/>
    </border>
    <border>
      <left style="thin"/>
      <right/>
      <top style="thin"/>
      <bottom/>
    </border>
    <border>
      <left style="thin"/>
      <right/>
      <top/>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6" fontId="0" fillId="0" borderId="0" applyFont="0" applyFill="0" applyBorder="0" applyAlignment="0" applyProtection="0"/>
    <xf numFmtId="41" fontId="1" fillId="0" borderId="0" applyFont="0" applyFill="0" applyBorder="0" applyAlignment="0" applyProtection="0"/>
    <xf numFmtId="0" fontId="4" fillId="0" borderId="0">
      <alignment/>
      <protection/>
    </xf>
    <xf numFmtId="166" fontId="6" fillId="0" borderId="0" applyFont="0" applyFill="0" applyBorder="0" applyAlignment="0" applyProtection="0"/>
    <xf numFmtId="166" fontId="7"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5" fontId="7" fillId="0" borderId="0" applyFont="0" applyFill="0" applyBorder="0" applyAlignment="0" applyProtection="0"/>
    <xf numFmtId="165" fontId="6"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6" fillId="0" borderId="0" applyFont="0" applyFill="0" applyBorder="0" applyAlignment="0" applyProtection="0"/>
    <xf numFmtId="9" fontId="7"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66" fontId="9" fillId="0" borderId="0" applyFont="0" applyFill="0" applyBorder="0" applyAlignment="0" applyProtection="0"/>
    <xf numFmtId="166" fontId="8" fillId="0" borderId="0" applyFont="0" applyFill="0" applyBorder="0" applyAlignment="0" applyProtection="0"/>
    <xf numFmtId="166" fontId="7"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9" fillId="0" borderId="0" applyFont="0" applyFill="0" applyBorder="0" applyAlignment="0" applyProtection="0"/>
    <xf numFmtId="165" fontId="9" fillId="0" borderId="0" applyFont="0" applyFill="0" applyBorder="0" applyAlignment="0" applyProtection="0"/>
    <xf numFmtId="0" fontId="7"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165" fontId="8" fillId="0" borderId="0" applyFont="0" applyFill="0" applyBorder="0" applyAlignment="0" applyProtection="0"/>
    <xf numFmtId="166" fontId="9" fillId="0" borderId="0" applyFont="0" applyFill="0" applyBorder="0" applyAlignment="0" applyProtection="0"/>
    <xf numFmtId="166" fontId="8"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8" fillId="0" borderId="0" applyFont="0" applyFill="0" applyBorder="0" applyAlignment="0" applyProtection="0"/>
    <xf numFmtId="165" fontId="6" fillId="0" borderId="0" applyFont="0" applyFill="0" applyBorder="0" applyAlignment="0" applyProtection="0"/>
    <xf numFmtId="165" fontId="7" fillId="0" borderId="0" applyFont="0" applyFill="0" applyBorder="0" applyAlignment="0" applyProtection="0"/>
    <xf numFmtId="0" fontId="2" fillId="0" borderId="0" applyNumberFormat="0" applyFill="0" applyBorder="0" applyAlignment="0" applyProtection="0"/>
    <xf numFmtId="0" fontId="0" fillId="0" borderId="0">
      <alignment/>
      <protection/>
    </xf>
    <xf numFmtId="0" fontId="10" fillId="0" borderId="0" applyNumberFormat="0" applyFill="0" applyBorder="0" applyAlignment="0" applyProtection="0"/>
    <xf numFmtId="0" fontId="12" fillId="0" borderId="0" applyNumberFormat="0" applyFill="0" applyBorder="0" applyAlignment="0" applyProtection="0"/>
  </cellStyleXfs>
  <cellXfs count="49">
    <xf numFmtId="0" fontId="0" fillId="0" borderId="0" xfId="0"/>
    <xf numFmtId="0" fontId="0" fillId="0" borderId="0" xfId="0" applyAlignment="1">
      <alignment horizontal="left"/>
    </xf>
    <xf numFmtId="0" fontId="3" fillId="0" borderId="0" xfId="0" applyFont="1" applyAlignment="1">
      <alignment horizontal="left" vertical="top" wrapText="1"/>
    </xf>
    <xf numFmtId="0" fontId="3" fillId="0" borderId="0" xfId="0" applyFont="1" applyAlignment="1">
      <alignment horizontal="right" vertical="top"/>
    </xf>
    <xf numFmtId="167" fontId="0" fillId="0" borderId="0" xfId="18" applyNumberFormat="1" applyFont="1"/>
    <xf numFmtId="0" fontId="0" fillId="0" borderId="0" xfId="0" applyFill="1"/>
    <xf numFmtId="0" fontId="0" fillId="2" borderId="0" xfId="0" applyFill="1"/>
    <xf numFmtId="0" fontId="13" fillId="0" borderId="0" xfId="0" applyFont="1" applyFill="1"/>
    <xf numFmtId="0" fontId="15" fillId="0" borderId="1"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wrapText="1"/>
    </xf>
    <xf numFmtId="0" fontId="15" fillId="0" borderId="2" xfId="0" applyFont="1" applyFill="1" applyBorder="1" applyAlignment="1">
      <alignment vertical="center"/>
    </xf>
    <xf numFmtId="0" fontId="14" fillId="0" borderId="2" xfId="0" applyFont="1" applyFill="1" applyBorder="1" applyAlignment="1">
      <alignment vertical="center" wrapText="1"/>
    </xf>
    <xf numFmtId="0" fontId="0" fillId="2" borderId="3" xfId="0" applyFill="1" applyBorder="1"/>
    <xf numFmtId="0" fontId="0" fillId="2" borderId="4" xfId="0" applyFill="1" applyBorder="1"/>
    <xf numFmtId="0" fontId="14" fillId="0" borderId="3" xfId="0" applyFont="1" applyFill="1" applyBorder="1" applyAlignment="1">
      <alignment vertical="center" wrapText="1"/>
    </xf>
    <xf numFmtId="0" fontId="0" fillId="2" borderId="2" xfId="0" applyFill="1" applyBorder="1"/>
    <xf numFmtId="0" fontId="0" fillId="2" borderId="5" xfId="0" applyFill="1" applyBorder="1"/>
    <xf numFmtId="0" fontId="14" fillId="0" borderId="1" xfId="0" applyFont="1" applyFill="1" applyBorder="1" applyAlignment="1">
      <alignment vertical="center" wrapText="1"/>
    </xf>
    <xf numFmtId="0" fontId="17" fillId="2" borderId="1" xfId="0" applyFont="1" applyFill="1" applyBorder="1"/>
    <xf numFmtId="0" fontId="17" fillId="2" borderId="6" xfId="0" applyFont="1" applyFill="1" applyBorder="1"/>
    <xf numFmtId="0" fontId="17" fillId="2" borderId="2" xfId="0" applyFont="1" applyFill="1" applyBorder="1"/>
    <xf numFmtId="0" fontId="17" fillId="2" borderId="5" xfId="0" applyFont="1" applyFill="1" applyBorder="1"/>
    <xf numFmtId="3" fontId="0" fillId="2" borderId="3" xfId="0" applyNumberFormat="1" applyFill="1" applyBorder="1"/>
    <xf numFmtId="3" fontId="0" fillId="2" borderId="4" xfId="0" applyNumberFormat="1" applyFill="1" applyBorder="1"/>
    <xf numFmtId="3" fontId="0" fillId="2" borderId="2" xfId="0" applyNumberFormat="1" applyFill="1" applyBorder="1"/>
    <xf numFmtId="0" fontId="11" fillId="0" borderId="0" xfId="84" applyFont="1" applyAlignment="1">
      <alignment vertical="top"/>
    </xf>
    <xf numFmtId="0" fontId="0" fillId="0" borderId="0" xfId="0" applyAlignment="1">
      <alignment vertical="top"/>
    </xf>
    <xf numFmtId="0" fontId="0" fillId="0" borderId="0" xfId="0" applyAlignment="1">
      <alignment/>
    </xf>
    <xf numFmtId="0" fontId="18" fillId="0" borderId="0" xfId="84" applyFont="1" applyAlignment="1">
      <alignment vertical="top"/>
    </xf>
    <xf numFmtId="0" fontId="3" fillId="0" borderId="0" xfId="0" applyFont="1" applyAlignment="1">
      <alignment horizontal="right"/>
    </xf>
    <xf numFmtId="0" fontId="19" fillId="3" borderId="7" xfId="0" applyFont="1" applyFill="1" applyBorder="1" applyAlignment="1">
      <alignment/>
    </xf>
    <xf numFmtId="0" fontId="3" fillId="0" borderId="0" xfId="0" applyFont="1" applyAlignment="1">
      <alignment horizontal="left"/>
    </xf>
    <xf numFmtId="0" fontId="3" fillId="0" borderId="0" xfId="0" applyFont="1" applyAlignment="1">
      <alignment/>
    </xf>
    <xf numFmtId="0" fontId="3" fillId="0" borderId="0" xfId="0" applyFont="1" applyBorder="1" applyAlignment="1">
      <alignment/>
    </xf>
    <xf numFmtId="0" fontId="3" fillId="4" borderId="7" xfId="0" applyFont="1" applyFill="1" applyBorder="1" applyAlignment="1">
      <alignment horizontal="left" vertical="top"/>
    </xf>
    <xf numFmtId="164" fontId="0" fillId="0" borderId="0" xfId="18" applyNumberFormat="1" applyFont="1" applyBorder="1" applyAlignment="1">
      <alignment/>
    </xf>
    <xf numFmtId="0" fontId="3" fillId="5" borderId="7" xfId="0" applyFont="1" applyFill="1" applyBorder="1" applyAlignment="1">
      <alignment horizontal="left" vertical="top"/>
    </xf>
    <xf numFmtId="0" fontId="3" fillId="5" borderId="7" xfId="0" applyFont="1" applyFill="1" applyBorder="1" applyAlignment="1">
      <alignment horizontal="right" vertical="top"/>
    </xf>
    <xf numFmtId="0" fontId="0" fillId="0" borderId="0" xfId="0" applyBorder="1" applyAlignment="1">
      <alignment/>
    </xf>
    <xf numFmtId="0" fontId="3" fillId="0" borderId="0" xfId="0" applyFont="1" applyAlignment="1">
      <alignment horizontal="left" vertical="top"/>
    </xf>
    <xf numFmtId="0" fontId="20" fillId="0" borderId="0" xfId="0" applyFont="1" applyAlignment="1">
      <alignment/>
    </xf>
    <xf numFmtId="164" fontId="3" fillId="4" borderId="7" xfId="18" applyNumberFormat="1" applyFont="1" applyFill="1" applyBorder="1" applyAlignment="1">
      <alignment horizontal="left"/>
    </xf>
    <xf numFmtId="168" fontId="0" fillId="0" borderId="0" xfId="15" applyNumberFormat="1" applyFont="1" applyAlignment="1">
      <alignment/>
    </xf>
    <xf numFmtId="9" fontId="0" fillId="0" borderId="0" xfId="15" applyFont="1" applyAlignment="1">
      <alignment/>
    </xf>
    <xf numFmtId="0" fontId="12" fillId="0" borderId="8" xfId="85" applyFill="1" applyBorder="1" applyAlignment="1">
      <alignment vertical="top" wrapText="1"/>
    </xf>
    <xf numFmtId="0" fontId="3" fillId="0" borderId="0" xfId="0" applyFont="1"/>
    <xf numFmtId="0" fontId="14" fillId="0" borderId="9" xfId="0" applyFont="1" applyFill="1" applyBorder="1" applyAlignment="1">
      <alignment vertical="center"/>
    </xf>
    <xf numFmtId="0" fontId="14" fillId="0" borderId="10" xfId="0" applyFont="1" applyFill="1" applyBorder="1" applyAlignment="1">
      <alignment vertical="center"/>
    </xf>
  </cellXfs>
  <cellStyles count="72">
    <cellStyle name="Normal" xfId="0"/>
    <cellStyle name="Percent" xfId="15"/>
    <cellStyle name="Currency" xfId="16"/>
    <cellStyle name="Currency [0]" xfId="17"/>
    <cellStyle name="Comma" xfId="18"/>
    <cellStyle name="Comma [0]" xfId="19"/>
    <cellStyle name="Normal 2" xfId="20"/>
    <cellStyle name="Comma 2" xfId="21"/>
    <cellStyle name="Comma 3" xfId="22"/>
    <cellStyle name="Comma 4" xfId="23"/>
    <cellStyle name="Comma 4 2" xfId="24"/>
    <cellStyle name="Comma 4 3" xfId="25"/>
    <cellStyle name="Comma 5" xfId="26"/>
    <cellStyle name="Comma 6" xfId="27"/>
    <cellStyle name="Comma 7" xfId="28"/>
    <cellStyle name="Currency 2" xfId="29"/>
    <cellStyle name="Currency 2 2" xfId="30"/>
    <cellStyle name="Normal 2 2" xfId="31"/>
    <cellStyle name="Normal 2 2 2" xfId="32"/>
    <cellStyle name="Normal 2 2 3" xfId="33"/>
    <cellStyle name="Normal 2 3" xfId="34"/>
    <cellStyle name="Normal 2 4" xfId="35"/>
    <cellStyle name="Normal 3" xfId="36"/>
    <cellStyle name="Normal 4" xfId="37"/>
    <cellStyle name="Normal 4 2" xfId="38"/>
    <cellStyle name="Normal 4 3" xfId="39"/>
    <cellStyle name="Normal 5" xfId="40"/>
    <cellStyle name="Normal 6" xfId="41"/>
    <cellStyle name="Percent 2" xfId="42"/>
    <cellStyle name="Percent 3" xfId="43"/>
    <cellStyle name="Percent 4" xfId="44"/>
    <cellStyle name="Percent 4 2" xfId="45"/>
    <cellStyle name="Percent 4 3" xfId="46"/>
    <cellStyle name="Percent 5" xfId="47"/>
    <cellStyle name="Percent 6" xfId="48"/>
    <cellStyle name="Percent 7" xfId="49"/>
    <cellStyle name="Comma 2 2" xfId="50"/>
    <cellStyle name="Comma 3 2" xfId="51"/>
    <cellStyle name="Comma 3 3" xfId="52"/>
    <cellStyle name="Comma 3 4" xfId="53"/>
    <cellStyle name="Comma 8" xfId="54"/>
    <cellStyle name="Comma 9" xfId="55"/>
    <cellStyle name="Currency 3" xfId="56"/>
    <cellStyle name="Normal 2 2 4" xfId="57"/>
    <cellStyle name="Normal 2 2 5" xfId="58"/>
    <cellStyle name="Normal 2 2 6" xfId="59"/>
    <cellStyle name="Normal 2 5" xfId="60"/>
    <cellStyle name="Normal 2 6" xfId="61"/>
    <cellStyle name="Normal 3 2" xfId="62"/>
    <cellStyle name="Normal 3 3" xfId="63"/>
    <cellStyle name="Normal 4 4" xfId="64"/>
    <cellStyle name="Normal 4 5" xfId="65"/>
    <cellStyle name="Normal 4 6" xfId="66"/>
    <cellStyle name="Normal 5 2" xfId="67"/>
    <cellStyle name="Normal 5 3" xfId="68"/>
    <cellStyle name="Normal 5 4" xfId="69"/>
    <cellStyle name="Currency 3 2" xfId="70"/>
    <cellStyle name="Comma 2 2 2" xfId="71"/>
    <cellStyle name="Comma 3 2 2" xfId="72"/>
    <cellStyle name="Comma 4 2 2" xfId="73"/>
    <cellStyle name="Comma 4 3 2" xfId="74"/>
    <cellStyle name="Comma 4 4" xfId="75"/>
    <cellStyle name="Comma 5 2" xfId="76"/>
    <cellStyle name="Comma 6 2" xfId="77"/>
    <cellStyle name="Comma 7 2" xfId="78"/>
    <cellStyle name="Comma 8 2" xfId="79"/>
    <cellStyle name="Currency 2 2 2" xfId="80"/>
    <cellStyle name="Currency 2 3" xfId="81"/>
    <cellStyle name="Heading 4 2" xfId="82"/>
    <cellStyle name="Normal 3 2 2" xfId="83"/>
    <cellStyle name="Title" xfId="84"/>
    <cellStyle name="Hyperlink" xfId="85"/>
  </cellStyles>
  <dxfs count="7">
    <dxf>
      <font>
        <color theme="0"/>
      </font>
      <fill>
        <patternFill patternType="none"/>
      </fill>
      <border>
        <left/>
        <right/>
        <top/>
        <bottom/>
      </border>
    </dxf>
    <dxf>
      <font>
        <color theme="0"/>
      </font>
      <fill>
        <patternFill patternType="none"/>
      </fill>
      <border>
        <left/>
        <right/>
        <top/>
        <bottom/>
      </border>
    </dxf>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fill>
      <border>
        <left/>
        <right/>
        <top/>
        <bottom/>
      </border>
    </dxf>
    <dxf>
      <font>
        <color theme="0"/>
      </font>
      <fill>
        <patternFill patternType="none"/>
      </fill>
      <border>
        <left/>
        <right/>
        <top/>
        <bottom/>
      </border>
    </dxf>
    <dxf>
      <font>
        <color theme="0"/>
      </font>
      <fill>
        <patternFill patternType="none"/>
      </fill>
      <border>
        <left/>
        <right/>
        <top/>
        <bottom/>
      </border>
    </dxf>
    <dxf>
      <font>
        <color theme="0"/>
      </font>
      <fill>
        <patternFill patternType="none"/>
      </fill>
      <border>
        <left/>
        <right/>
        <top/>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14</xdr:col>
      <xdr:colOff>514350</xdr:colOff>
      <xdr:row>95</xdr:row>
      <xdr:rowOff>161925</xdr:rowOff>
    </xdr:to>
    <xdr:sp macro="" textlink="">
      <xdr:nvSpPr>
        <xdr:cNvPr id="2" name="TextBox 1"/>
        <xdr:cNvSpPr txBox="1"/>
      </xdr:nvSpPr>
      <xdr:spPr>
        <a:xfrm>
          <a:off x="0" y="0"/>
          <a:ext cx="11268075" cy="182594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nSpc>
              <a:spcPts val="1900"/>
            </a:lnSpc>
          </a:pPr>
          <a:r>
            <a:rPr lang="en-GB" sz="1400" b="1" i="0" u="none" strike="noStrike">
              <a:solidFill>
                <a:schemeClr val="tx2">
                  <a:lumMod val="75000"/>
                </a:schemeClr>
              </a:solidFill>
              <a:effectLst/>
              <a:latin typeface="+mn-lt"/>
              <a:ea typeface="+mn-ea"/>
              <a:cs typeface="+mn-cs"/>
            </a:rPr>
            <a:t>Postcode reporting exercise: </a:t>
          </a:r>
          <a:r>
            <a:rPr lang="en-GB" sz="1400">
              <a:solidFill>
                <a:schemeClr val="tx2">
                  <a:lumMod val="75000"/>
                </a:schemeClr>
              </a:solidFill>
            </a:rPr>
            <a:t> </a:t>
          </a:r>
          <a:r>
            <a:rPr lang="en-GB" sz="1400" b="1" i="0" u="none" strike="noStrike">
              <a:solidFill>
                <a:schemeClr val="tx2">
                  <a:lumMod val="75000"/>
                </a:schemeClr>
              </a:solidFill>
              <a:effectLst/>
              <a:latin typeface="+mn-lt"/>
              <a:ea typeface="+mn-ea"/>
              <a:cs typeface="+mn-cs"/>
            </a:rPr>
            <a:t>Notes for users: June 2015</a:t>
          </a:r>
        </a:p>
        <a:p>
          <a:pPr>
            <a:lnSpc>
              <a:spcPts val="1900"/>
            </a:lnSpc>
          </a:pPr>
          <a:r>
            <a:rPr lang="en-GB" sz="1400" b="1" i="0" u="none" strike="noStrike">
              <a:solidFill>
                <a:schemeClr val="tx2">
                  <a:lumMod val="75000"/>
                </a:schemeClr>
              </a:solidFill>
              <a:effectLst/>
              <a:latin typeface="+mn-lt"/>
              <a:ea typeface="+mn-ea"/>
              <a:cs typeface="+mn-cs"/>
            </a:rPr>
            <a:t>About the data</a:t>
          </a:r>
        </a:p>
        <a:p>
          <a:pPr marL="228600" indent="-228600">
            <a:lnSpc>
              <a:spcPct val="125000"/>
            </a:lnSpc>
            <a:buFont typeface="+mj-lt"/>
            <a:buAutoNum type="arabicPeriod"/>
          </a:pPr>
          <a:r>
            <a:rPr lang="en-GB" sz="1100" b="0" i="0" u="none" strike="noStrike">
              <a:solidFill>
                <a:schemeClr val="dk1"/>
              </a:solidFill>
              <a:effectLst/>
              <a:latin typeface="+mn-lt"/>
              <a:ea typeface="+mn-ea"/>
              <a:cs typeface="+mn-cs"/>
            </a:rPr>
            <a:t>These figures form part of a joint data reporting exercise, covering lending to SMEs, residential mortgages and personal loans, coordinated by the British Bankers' Association (BBA) and the Council of Mortgage Lenders (CML).</a:t>
          </a:r>
          <a:r>
            <a:rPr lang="en-GB" sz="1400"/>
            <a:t>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Participating lenders for the GB mortgage lending element are: </a:t>
          </a:r>
          <a:r>
            <a:rPr lang="en-GB" sz="1100" b="1">
              <a:solidFill>
                <a:schemeClr val="dk1"/>
              </a:solidFill>
              <a:effectLst/>
              <a:latin typeface="+mn-lt"/>
              <a:ea typeface="+mn-ea"/>
              <a:cs typeface="+mn-cs"/>
            </a:rPr>
            <a:t>Barclays, Lloyds Banking Group, HSBC, RBS, Santander UK, Clydesdale &amp; Yorkshire Banks and Nationwide Building Society</a:t>
          </a:r>
          <a:r>
            <a:rPr lang="en-GB" sz="1100" b="0">
              <a:solidFill>
                <a:schemeClr val="dk1"/>
              </a:solidFill>
              <a:effectLst/>
              <a:latin typeface="+mn-lt"/>
              <a:ea typeface="+mn-ea"/>
              <a:cs typeface="+mn-cs"/>
            </a:rPr>
            <a:t>.  With effect from Q1 2014 TSB is no longer included.   </a:t>
          </a:r>
          <a:r>
            <a:rPr lang="en-GB" sz="1100">
              <a:solidFill>
                <a:schemeClr val="dk1"/>
              </a:solidFill>
              <a:effectLst/>
              <a:latin typeface="+mn-lt"/>
              <a:ea typeface="+mn-ea"/>
              <a:cs typeface="+mn-cs"/>
            </a:rPr>
            <a:t>Collectively, these institutions account for about 70% of total mortgage lending.</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In addition, from 2014 Q3 reporting the postcode sector breakdown for outstanding mortgage lending in Northern Ireland has been reported in aggregate by the CML and by the BBA for personal loans and lending to SMEs.  Four additional lenders have participated in this exercise to increase the coverage in</a:t>
          </a:r>
          <a:r>
            <a:rPr lang="en-GB" sz="1100" baseline="0">
              <a:solidFill>
                <a:schemeClr val="dk1"/>
              </a:solidFill>
              <a:effectLst/>
              <a:latin typeface="+mn-lt"/>
              <a:ea typeface="+mn-ea"/>
              <a:cs typeface="+mn-cs"/>
            </a:rPr>
            <a:t> Northern Ireland.   Participating lenders for the NI mortgage lending element are: </a:t>
          </a:r>
          <a:r>
            <a:rPr lang="en-GB" sz="1100">
              <a:solidFill>
                <a:schemeClr val="dk1"/>
              </a:solidFill>
              <a:effectLst/>
              <a:latin typeface="+mn-lt"/>
              <a:ea typeface="+mn-ea"/>
              <a:cs typeface="+mn-cs"/>
            </a:rPr>
            <a:t> </a:t>
          </a:r>
          <a:r>
            <a:rPr lang="en-GB" sz="1100" b="1">
              <a:solidFill>
                <a:schemeClr val="dk1"/>
              </a:solidFill>
              <a:effectLst/>
              <a:latin typeface="+mn-lt"/>
              <a:ea typeface="+mn-ea"/>
              <a:cs typeface="+mn-cs"/>
            </a:rPr>
            <a:t>Barclays, Lloyds Banking Group, HSBC, RBS, Santander UK, Nationwide Building Society, Allied Irish Bank, Bank of</a:t>
          </a:r>
          <a:r>
            <a:rPr lang="en-GB" sz="1100" b="1" baseline="0">
              <a:solidFill>
                <a:schemeClr val="dk1"/>
              </a:solidFill>
              <a:effectLst/>
              <a:latin typeface="+mn-lt"/>
              <a:ea typeface="+mn-ea"/>
              <a:cs typeface="+mn-cs"/>
            </a:rPr>
            <a:t> Ireland, Danske Bank, and Ulster Bank.  </a:t>
          </a:r>
          <a:r>
            <a:rPr lang="en-GB" sz="1100" b="0" baseline="0">
              <a:solidFill>
                <a:schemeClr val="dk1"/>
              </a:solidFill>
              <a:effectLst/>
              <a:latin typeface="+mn-lt"/>
              <a:ea typeface="+mn-ea"/>
              <a:cs typeface="+mn-cs"/>
            </a:rPr>
            <a:t>These lenders started to reporting  individual postcode sector breakdowns for Northern Ireland from 2014 Q4.</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baseline="0">
              <a:solidFill>
                <a:schemeClr val="dk1"/>
              </a:solidFill>
              <a:effectLst/>
              <a:latin typeface="+mn-lt"/>
              <a:ea typeface="+mn-ea"/>
              <a:cs typeface="+mn-cs"/>
            </a:rPr>
            <a:t>Data for Northern Ireland has been presented separately due to the different mix of  firms included in this part of the exercise.</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Clydesdale Bank &amp; Yorkshire Bank have no material mortgage lending in Northern Ireland  and are therefore not included in this part of the exercise.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All the figures shown in this Excel file are aggregate figures.  Participating lenders publish comparable figures for their own businesses separately, accessible via lenders' respective websites. </a:t>
          </a:r>
          <a:r>
            <a:rPr lang="en-GB" sz="1100" baseline="0">
              <a:solidFill>
                <a:schemeClr val="dk1"/>
              </a:solidFill>
              <a:effectLst/>
              <a:latin typeface="+mn-lt"/>
              <a:ea typeface="+mn-ea"/>
              <a:cs typeface="+mn-cs"/>
            </a:rPr>
            <a:t>  </a:t>
          </a:r>
          <a:endParaRPr lang="en-GB" sz="1100">
            <a:solidFill>
              <a:schemeClr val="dk1"/>
            </a:solidFill>
            <a:effectLst/>
            <a:latin typeface="+mn-lt"/>
            <a:ea typeface="+mn-ea"/>
            <a:cs typeface="+mn-cs"/>
          </a:endParaRP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The figures show the sterling equivalent value of outstanding balances (in all currencies) that have been advanced to, and drawn down by, borrowers.</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Figures are reported using the </a:t>
          </a:r>
          <a:r>
            <a:rPr lang="en-GB" sz="1100" b="1" i="0" u="none" strike="noStrike">
              <a:solidFill>
                <a:schemeClr val="dk1"/>
              </a:solidFill>
              <a:effectLst/>
              <a:latin typeface="+mn-lt"/>
              <a:ea typeface="+mn-ea"/>
              <a:cs typeface="+mn-cs"/>
            </a:rPr>
            <a:t>Royal Mail's sector postcode classification</a:t>
          </a:r>
          <a:r>
            <a:rPr lang="en-GB" sz="1100" b="0" i="0" u="none" strike="noStrike">
              <a:solidFill>
                <a:schemeClr val="dk1"/>
              </a:solidFill>
              <a:effectLst/>
              <a:latin typeface="+mn-lt"/>
              <a:ea typeface="+mn-ea"/>
              <a:cs typeface="+mn-cs"/>
            </a:rPr>
            <a:t>, as maintained periodically by the Office for National Statistics.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Great Britain currently has about 1.8 million full postcodes, 11,000 sector postcodes, 3,000 districts and 120 postal areas.</a:t>
          </a:r>
          <a:r>
            <a:rPr lang="en-GB"/>
            <a:t>   In additiom</a:t>
          </a:r>
          <a:r>
            <a:rPr lang="en-GB" baseline="0"/>
            <a:t>n there are around 270 postcode sectors in Northern Ireland.</a:t>
          </a:r>
          <a:endParaRPr lang="en-GB"/>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Reporting is restricted to those </a:t>
          </a:r>
          <a:r>
            <a:rPr lang="en-GB" sz="1100" b="1" i="0" u="none" strike="noStrike">
              <a:solidFill>
                <a:schemeClr val="dk1"/>
              </a:solidFill>
              <a:effectLst/>
              <a:latin typeface="+mn-lt"/>
              <a:ea typeface="+mn-ea"/>
              <a:cs typeface="+mn-cs"/>
            </a:rPr>
            <a:t>sector postcodes which are valid and live</a:t>
          </a:r>
          <a:r>
            <a:rPr lang="en-GB" sz="1100" b="0" i="0" u="none" strike="noStrike">
              <a:solidFill>
                <a:schemeClr val="dk1"/>
              </a:solidFill>
              <a:effectLst/>
              <a:latin typeface="+mn-lt"/>
              <a:ea typeface="+mn-ea"/>
              <a:cs typeface="+mn-cs"/>
            </a:rPr>
            <a:t>, according to the most recent Royal Mail listing at the time of data reporting by lenders.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endParaRPr lang="en-GB" sz="1100" b="0" i="0" u="none" strike="noStrike">
            <a:solidFill>
              <a:schemeClr val="dk1"/>
            </a:solidFill>
            <a:effectLst/>
            <a:latin typeface="+mn-lt"/>
            <a:ea typeface="+mn-ea"/>
            <a:cs typeface="+mn-cs"/>
          </a:endParaRPr>
        </a:p>
        <a:p>
          <a:pPr marL="0" marR="0" indent="0" defTabSz="914400" eaLnBrk="1" fontAlgn="auto" latinLnBrk="0" hangingPunct="1">
            <a:lnSpc>
              <a:spcPts val="1900"/>
            </a:lnSpc>
            <a:spcBef>
              <a:spcPts val="0"/>
            </a:spcBef>
            <a:spcAft>
              <a:spcPts val="0"/>
            </a:spcAft>
            <a:buClrTx/>
            <a:buSzTx/>
            <a:buFont typeface="Arial" panose="020B0604020202020204" pitchFamily="34" charset="0"/>
            <a:buNone/>
            <a:tabLst/>
            <a:defRPr/>
          </a:pPr>
          <a:r>
            <a:rPr lang="en-GB" sz="1400" b="1" i="0" u="none" strike="noStrike">
              <a:solidFill>
                <a:schemeClr val="tx2">
                  <a:lumMod val="75000"/>
                </a:schemeClr>
              </a:solidFill>
              <a:effectLst/>
              <a:latin typeface="+mn-lt"/>
              <a:ea typeface="+mn-ea"/>
              <a:cs typeface="+mn-cs"/>
            </a:rPr>
            <a:t>Mortgage specific issues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1"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Mortgage figures are based on Bank of England reporting classifications, and will include </a:t>
          </a:r>
          <a:r>
            <a:rPr lang="en-GB" sz="1100" b="1" i="0" u="none" strike="noStrike">
              <a:solidFill>
                <a:schemeClr val="dk1"/>
              </a:solidFill>
              <a:effectLst/>
              <a:latin typeface="+mn-lt"/>
              <a:ea typeface="+mn-ea"/>
              <a:cs typeface="+mn-cs"/>
            </a:rPr>
            <a:t>most buy to let activity, as well as borrowing by home-owners</a:t>
          </a:r>
          <a:r>
            <a:rPr lang="en-GB" sz="1100" b="0" i="0" u="none" strike="noStrike">
              <a:solidFill>
                <a:schemeClr val="dk1"/>
              </a:solidFill>
              <a:effectLst/>
              <a:latin typeface="+mn-lt"/>
              <a:ea typeface="+mn-ea"/>
              <a:cs typeface="+mn-cs"/>
            </a:rPr>
            <a:t>.</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Participating lenders together represent about </a:t>
          </a:r>
          <a:r>
            <a:rPr lang="en-GB" sz="1100" b="1" i="0" u="none" strike="noStrike">
              <a:solidFill>
                <a:schemeClr val="dk1"/>
              </a:solidFill>
              <a:effectLst/>
              <a:latin typeface="+mn-lt"/>
              <a:ea typeface="+mn-ea"/>
              <a:cs typeface="+mn-cs"/>
            </a:rPr>
            <a:t>73% of the total national residential mortgage market</a:t>
          </a:r>
          <a:r>
            <a:rPr lang="en-GB" sz="1100" b="0" i="0" u="none" strike="noStrike">
              <a:solidFill>
                <a:schemeClr val="dk1"/>
              </a:solidFill>
              <a:effectLst/>
              <a:latin typeface="+mn-lt"/>
              <a:ea typeface="+mn-ea"/>
              <a:cs typeface="+mn-cs"/>
            </a:rPr>
            <a:t>.  </a:t>
          </a:r>
          <a:r>
            <a:rPr lang="en-GB" sz="1100" b="1" i="0" u="none" strike="noStrike">
              <a:solidFill>
                <a:schemeClr val="dk1"/>
              </a:solidFill>
              <a:effectLst/>
              <a:latin typeface="+mn-lt"/>
              <a:ea typeface="+mn-ea"/>
              <a:cs typeface="+mn-cs"/>
            </a:rPr>
            <a:t>Users therefore should take considerable care in interpreting local-level figures, as they will not necessarily be truly representative of the picture for the mortgage industry as a whole.</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More than </a:t>
          </a:r>
          <a:r>
            <a:rPr lang="en-GB" sz="1100" b="1" i="0" u="none" strike="noStrike">
              <a:solidFill>
                <a:schemeClr val="dk1"/>
              </a:solidFill>
              <a:effectLst/>
              <a:latin typeface="+mn-lt"/>
              <a:ea typeface="+mn-ea"/>
              <a:cs typeface="+mn-cs"/>
            </a:rPr>
            <a:t>1,500 GB sector postcodes </a:t>
          </a:r>
          <a:r>
            <a:rPr lang="en-GB" sz="1100" b="0" i="0" u="none" strike="noStrike">
              <a:solidFill>
                <a:schemeClr val="dk1"/>
              </a:solidFill>
              <a:effectLst/>
              <a:latin typeface="+mn-lt"/>
              <a:ea typeface="+mn-ea"/>
              <a:cs typeface="+mn-cs"/>
            </a:rPr>
            <a:t>are "non-geographic' in nature and used solely for mail routing purposes.  As they do not reflect where people live, they are not relevant for </a:t>
          </a:r>
          <a:r>
            <a:rPr lang="en-GB" b="0"/>
            <a:t> </a:t>
          </a:r>
          <a:r>
            <a:rPr lang="en-GB" sz="1100" b="0" i="0" u="none" strike="noStrike">
              <a:solidFill>
                <a:schemeClr val="dk1"/>
              </a:solidFill>
              <a:effectLst/>
              <a:latin typeface="+mn-lt"/>
              <a:ea typeface="+mn-ea"/>
              <a:cs typeface="+mn-cs"/>
            </a:rPr>
            <a:t>mortgage lending.</a:t>
          </a:r>
          <a:r>
            <a:rPr lang="en-GB" b="0"/>
            <a:t> </a:t>
          </a:r>
          <a:r>
            <a:rPr lang="en-GB" sz="1100" b="0" i="0" u="none" strike="noStrike">
              <a:solidFill>
                <a:schemeClr val="dk1"/>
              </a:solidFill>
              <a:effectLst/>
              <a:latin typeface="+mn-lt"/>
              <a:ea typeface="+mn-ea"/>
              <a:cs typeface="+mn-cs"/>
            </a:rPr>
            <a:t> </a:t>
          </a:r>
          <a:r>
            <a:rPr lang="en-GB" b="0"/>
            <a:t> </a:t>
          </a:r>
          <a:r>
            <a:rPr lang="en-GB" sz="1100" b="0" i="0" u="none" strike="noStrike">
              <a:solidFill>
                <a:schemeClr val="dk1"/>
              </a:solidFill>
              <a:effectLst/>
              <a:latin typeface="+mn-lt"/>
              <a:ea typeface="+mn-ea"/>
              <a:cs typeface="+mn-cs"/>
            </a:rPr>
            <a:t> </a:t>
          </a:r>
          <a:r>
            <a:rPr lang="en-GB" b="0"/>
            <a:t> </a:t>
          </a:r>
          <a:r>
            <a:rPr lang="en-GB" sz="1100" b="0" i="0" u="none" strike="noStrike">
              <a:solidFill>
                <a:schemeClr val="dk1"/>
              </a:solidFill>
              <a:effectLst/>
              <a:latin typeface="+mn-lt"/>
              <a:ea typeface="+mn-ea"/>
              <a:cs typeface="+mn-cs"/>
            </a:rPr>
            <a:t> </a:t>
          </a:r>
          <a:r>
            <a:rPr lang="en-GB" b="0"/>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endParaRPr lang="en-GB" sz="1100" b="0">
            <a:solidFill>
              <a:schemeClr val="dk1"/>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What do borrowing levels indicate?</a:t>
          </a:r>
        </a:p>
        <a:p>
          <a:pPr marL="228600" indent="-228600">
            <a:lnSpc>
              <a:spcPts val="1500"/>
            </a:lnSpc>
            <a:buFont typeface="+mj-lt"/>
            <a:buAutoNum type="arabicPeriod" startAt="11"/>
          </a:pPr>
          <a:r>
            <a:rPr lang="en-GB" sz="1100">
              <a:solidFill>
                <a:schemeClr val="dk1"/>
              </a:solidFill>
              <a:effectLst/>
              <a:latin typeface="+mn-lt"/>
              <a:ea typeface="+mn-ea"/>
              <a:cs typeface="+mn-cs"/>
            </a:rPr>
            <a:t>Stock levels are not equivalent to current demand nor new borrowing. They will comprise borrowing agreements made in the past, new agreements, repayments and borrowing written off.</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being reported?</a:t>
          </a:r>
        </a:p>
        <a:p>
          <a:pPr marL="228600" indent="-228600">
            <a:lnSpc>
              <a:spcPts val="1500"/>
            </a:lnSpc>
            <a:buFont typeface="+mj-lt"/>
            <a:buAutoNum type="arabicPeriod" startAt="12"/>
          </a:pPr>
          <a:r>
            <a:rPr lang="en-GB" sz="1100">
              <a:solidFill>
                <a:schemeClr val="dk1"/>
              </a:solidFill>
              <a:effectLst/>
              <a:latin typeface="+mn-lt"/>
              <a:ea typeface="+mn-ea"/>
              <a:cs typeface="+mn-cs"/>
            </a:rPr>
            <a:t>Lenders report on three separate business streams: SMEs, residential mortgages and unsecured personal loans.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All figures reflect the total amount of borrowing outstanding on customer accounts. This figure is likely to fluctuate over time for a number of reasons including the following:</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new borrowing agreements are entered into</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customers repay borrowing in part or in full</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existing agreements mature</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move location</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switch into or out of alternative finance products</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switch to a different lender</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a sector postcode?</a:t>
          </a:r>
        </a:p>
        <a:p>
          <a:pPr marL="228600" indent="-228600">
            <a:lnSpc>
              <a:spcPts val="1500"/>
            </a:lnSpc>
            <a:buFont typeface="+mj-lt"/>
            <a:buAutoNum type="arabicPeriod" startAt="13"/>
          </a:pPr>
          <a:r>
            <a:rPr lang="en-GB" sz="1100">
              <a:solidFill>
                <a:schemeClr val="dk1"/>
              </a:solidFill>
              <a:effectLst/>
              <a:latin typeface="+mn-lt"/>
              <a:ea typeface="+mn-ea"/>
              <a:cs typeface="+mn-cs"/>
            </a:rPr>
            <a:t>This exercise centres on the postal addresses represented by Royal Mail postcodes. The postal address is a sorting and routing instruction to Royal Mail and not always a geographically accurate description of where properties are located.</a:t>
          </a:r>
          <a:br>
            <a:rPr lang="en-GB" sz="1100">
              <a:solidFill>
                <a:schemeClr val="dk1"/>
              </a:solidFill>
              <a:effectLst/>
              <a:latin typeface="+mn-lt"/>
              <a:ea typeface="+mn-ea"/>
              <a:cs typeface="+mn-cs"/>
            </a:rPr>
          </a:b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They are made up of several components, as follows: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 Royal Mail continuously reviews and makes changes to its postcodes, for example, when there are new homes or businesses in a development area, new or re-routed roads, or lack of codes for extra capacity.</a:t>
          </a:r>
        </a:p>
        <a:p>
          <a:pPr marL="228600" indent="-228600">
            <a:lnSpc>
              <a:spcPts val="1500"/>
            </a:lnSpc>
            <a:buFont typeface="+mj-lt"/>
            <a:buAutoNum type="arabicPeriod" startAt="13"/>
          </a:pPr>
          <a:r>
            <a:rPr lang="en-GB" sz="1100">
              <a:solidFill>
                <a:schemeClr val="dk1"/>
              </a:solidFill>
              <a:effectLst/>
              <a:latin typeface="+mn-lt"/>
              <a:ea typeface="+mn-ea"/>
              <a:cs typeface="+mn-cs"/>
            </a:rPr>
            <a:t>The data published here reflects borrowing in 'live' postcodes  as published by the Royal Mail in the reporting period.</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around 1.8 million full postcodes, 10,000 sector postcodes, 3,000 districts and 120 postal areas in Great Britain. More than 1,500 of these sector postcodes are ‘non-geographic’ in nature.</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 number of alternative geographical classifications, for example county, local authorities and parliamentary constituencies, but these do not necessarily directly map across to sector postcodes.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a:lnSpc>
              <a:spcPts val="1500"/>
            </a:lnSpc>
          </a:pPr>
          <a:r>
            <a:rPr lang="en-GB" sz="1400" b="1" i="0" u="none" strike="noStrike">
              <a:solidFill>
                <a:schemeClr val="tx2">
                  <a:lumMod val="75000"/>
                </a:schemeClr>
              </a:solidFill>
              <a:effectLst/>
              <a:latin typeface="+mn-lt"/>
              <a:ea typeface="+mn-ea"/>
              <a:cs typeface="+mn-cs"/>
            </a:rPr>
            <a:t>Protecting customer confidentiality</a:t>
          </a:r>
        </a:p>
        <a:p>
          <a:pPr marL="228600" indent="-228600">
            <a:lnSpc>
              <a:spcPts val="1500"/>
            </a:lnSpc>
            <a:buFont typeface="+mj-lt"/>
            <a:buAutoNum type="arabicPeriod" startAt="19"/>
          </a:pPr>
          <a:r>
            <a:rPr lang="en-GB" sz="1100">
              <a:solidFill>
                <a:schemeClr val="dk1"/>
              </a:solidFill>
              <a:effectLst/>
              <a:latin typeface="+mn-lt"/>
              <a:ea typeface="+mn-ea"/>
              <a:cs typeface="+mn-cs"/>
            </a:rPr>
            <a:t>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a:t>
          </a:r>
          <a:endParaRPr lang="en-GB" sz="1400">
            <a:effectLst/>
          </a:endParaRPr>
        </a:p>
        <a:p>
          <a:pPr>
            <a:lnSpc>
              <a:spcPts val="1900"/>
            </a:lnSpc>
          </a:pPr>
          <a:endParaRPr lang="en-GB" sz="1400" b="1" i="0" u="none" strike="noStrike">
            <a:solidFill>
              <a:schemeClr val="tx2">
                <a:lumMod val="75000"/>
              </a:schemeClr>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Why are some figures not available?</a:t>
          </a:r>
        </a:p>
        <a:p>
          <a:pPr marL="228600" indent="-228600">
            <a:lnSpc>
              <a:spcPts val="1500"/>
            </a:lnSpc>
            <a:buFont typeface="+mj-lt"/>
            <a:buAutoNum type="arabicPeriod" startAt="20"/>
          </a:pPr>
          <a:r>
            <a:rPr lang="en-GB" sz="1100">
              <a:solidFill>
                <a:schemeClr val="dk1"/>
              </a:solidFill>
              <a:effectLst/>
              <a:latin typeface="+mn-lt"/>
              <a:ea typeface="+mn-ea"/>
              <a:cs typeface="+mn-cs"/>
            </a:rPr>
            <a: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a:t>
          </a:r>
        </a:p>
        <a:p>
          <a:pPr marL="228600" indent="-228600">
            <a:lnSpc>
              <a:spcPts val="1500"/>
            </a:lnSpc>
            <a:buFont typeface="+mj-lt"/>
            <a:buAutoNum type="arabicPeriod" startAt="20"/>
          </a:pPr>
          <a:r>
            <a:rPr lang="en-GB" sz="1100">
              <a:solidFill>
                <a:schemeClr val="dk1"/>
              </a:solidFill>
              <a:effectLst/>
              <a:latin typeface="+mn-lt"/>
              <a:ea typeface="+mn-ea"/>
              <a:cs typeface="+mn-cs"/>
            </a:rPr>
            <a:t>A general level of protection for customers is afforded by publishing postcode figures six months after the end of the reporting period. This is a deliberate part of the design of this exercise, and will be an on-going feature.</a:t>
          </a:r>
        </a:p>
        <a:p>
          <a:pPr marL="228600" marR="0" indent="-228600" defTabSz="914400" eaLnBrk="1" fontAlgn="auto" latinLnBrk="0" hangingPunct="1">
            <a:lnSpc>
              <a:spcPts val="14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a:t>
          </a:r>
        </a:p>
        <a:p>
          <a:pPr marL="228600" marR="0" indent="-228600" defTabSz="914400" eaLnBrk="1" fontAlgn="auto" latinLnBrk="0" hangingPunct="1">
            <a:lnSpc>
              <a:spcPts val="15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Borrowing amounts outstanding for a postcode sector are not disclosed if;</a:t>
          </a:r>
        </a:p>
        <a:p>
          <a:pPr marL="171450" lvl="0" indent="-171450">
            <a:lnSpc>
              <a:spcPts val="1400"/>
            </a:lnSpc>
            <a:buFont typeface="Arial" panose="020B0604020202020204" pitchFamily="34" charset="0"/>
            <a:buChar char="•"/>
          </a:pPr>
          <a:r>
            <a:rPr lang="en-GB" sz="1100">
              <a:solidFill>
                <a:schemeClr val="dk1"/>
              </a:solidFill>
              <a:effectLst/>
              <a:latin typeface="+mn-lt"/>
              <a:ea typeface="+mn-ea"/>
              <a:cs typeface="+mn-cs"/>
            </a:rPr>
            <a:t>There are fewer than 10 borrowers active in the postcode sector, or</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Borrowing  within the postcode sector is highly concentrated  amongst a small number of borrowers.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These filters are applied to the data in the hierarchical order above. When applied to the aggregate dataset, the total value of borrowing redacted is relatively small: such borrowing accounts for 4 per cent of SME lending, under 1 per cent of mortgage lending and less than 0.5 per cent of personal loans.</a:t>
          </a:r>
          <a:endParaRPr lang="en-GB" sz="1100">
            <a:effectLst/>
          </a:endParaRPr>
        </a:p>
        <a:p>
          <a:pPr marL="228600" indent="-228600">
            <a:lnSpc>
              <a:spcPts val="1500"/>
            </a:lnSpc>
            <a:buFont typeface="+mj-lt"/>
            <a:buAutoNum type="arabicPeriod" startAt="24"/>
          </a:pPr>
          <a:r>
            <a:rPr lang="en-GB" sz="1100">
              <a:solidFill>
                <a:schemeClr val="dk1"/>
              </a:solidFill>
              <a:effectLst/>
              <a:latin typeface="+mn-lt"/>
              <a:ea typeface="+mn-ea"/>
              <a:cs typeface="+mn-cs"/>
            </a:rPr>
            <a:t>In the BBA and CML aggregate datasets, the BBA and CML take further steps to protect against disclosure in redacted postcode sectors as the data is aggregated.</a:t>
          </a:r>
        </a:p>
        <a:p>
          <a:pPr marL="228600" indent="-228600">
            <a:lnSpc>
              <a:spcPts val="1500"/>
            </a:lnSpc>
            <a:buFont typeface="+mj-lt"/>
            <a:buAutoNum type="arabicPeriod" startAt="24"/>
          </a:pPr>
          <a:r>
            <a:rPr lang="en-GB" sz="1100">
              <a:solidFill>
                <a:schemeClr val="dk1"/>
              </a:solidFill>
              <a:effectLst/>
              <a:latin typeface="+mn-lt"/>
              <a:ea typeface="+mn-ea"/>
              <a:cs typeface="+mn-cs"/>
            </a:rPr>
            <a:t>For example, if 6 lenders publish data in a postcode sector but 1 lender is required to redact their total for that sector, the publication of the full (7 lender) total by the BBA/ CML in the aggregate data set  would disclose the redacted value of the 7</a:t>
          </a:r>
          <a:r>
            <a:rPr lang="en-GB" sz="1100" baseline="30000">
              <a:solidFill>
                <a:schemeClr val="dk1"/>
              </a:solidFill>
              <a:effectLst/>
              <a:latin typeface="+mn-lt"/>
              <a:ea typeface="+mn-ea"/>
              <a:cs typeface="+mn-cs"/>
            </a:rPr>
            <a:t>th</a:t>
          </a:r>
          <a:r>
            <a:rPr lang="en-GB" sz="1100">
              <a:solidFill>
                <a:schemeClr val="dk1"/>
              </a:solidFill>
              <a:effectLst/>
              <a:latin typeface="+mn-lt"/>
              <a:ea typeface="+mn-ea"/>
              <a:cs typeface="+mn-cs"/>
            </a:rPr>
            <a:t> lender. </a:t>
          </a:r>
        </a:p>
        <a:p>
          <a:pPr marL="228600" indent="-228600">
            <a:lnSpc>
              <a:spcPts val="1400"/>
            </a:lnSpc>
            <a:buFont typeface="+mj-lt"/>
            <a:buAutoNum type="arabicPeriod" startAt="24"/>
          </a:pPr>
          <a:r>
            <a:rPr lang="en-GB" sz="1100">
              <a:solidFill>
                <a:schemeClr val="dk1"/>
              </a:solidFill>
              <a:effectLst/>
              <a:latin typeface="+mn-lt"/>
              <a:ea typeface="+mn-ea"/>
              <a:cs typeface="+mn-cs"/>
            </a:rPr>
            <a:t>To protect against this inadvertent discloser, the BBA / CML only publish the sum of all 7 lenders where either no lenders have been required to redact their totals or where there are </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more than 2 lender redactions in the sector.  If either one or two lenders are required to redact their sector total (as in the example above), BBA / CML will only publish the sum of the publishable lenders data.</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Individual lenders also need to ensure customer information is protected and, by necessity, will have more extensive redactions.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endParaRPr lang="en-GB" sz="1100" b="1">
            <a:solidFill>
              <a:schemeClr val="dk1"/>
            </a:solidFill>
            <a:effectLst/>
            <a:latin typeface="+mn-lt"/>
            <a:ea typeface="+mn-ea"/>
            <a:cs typeface="+mn-cs"/>
          </a:endParaRPr>
        </a:p>
        <a:p>
          <a:pPr marL="0" marR="0" indent="0" defTabSz="914400" eaLnBrk="1" fontAlgn="auto" latinLnBrk="0" hangingPunct="1">
            <a:lnSpc>
              <a:spcPts val="1900"/>
            </a:lnSpc>
            <a:spcBef>
              <a:spcPts val="0"/>
            </a:spcBef>
            <a:spcAft>
              <a:spcPts val="0"/>
            </a:spcAft>
            <a:buClrTx/>
            <a:buSzTx/>
            <a:buFontTx/>
            <a:buNone/>
            <a:tabLst/>
            <a:defRPr/>
          </a:pPr>
          <a:r>
            <a:rPr lang="en-GB" sz="1400" b="1" i="0" u="none" strike="noStrike">
              <a:solidFill>
                <a:schemeClr val="tx2">
                  <a:lumMod val="75000"/>
                </a:schemeClr>
              </a:solidFill>
              <a:effectLst/>
              <a:latin typeface="+mn-lt"/>
              <a:ea typeface="+mn-ea"/>
              <a:cs typeface="+mn-cs"/>
            </a:rPr>
            <a:t>What is the market coverage of this initiative?</a:t>
          </a:r>
          <a:endParaRPr lang="en-GB" sz="1100" b="1" i="0" u="none" strike="noStrike">
            <a:solidFill>
              <a:schemeClr val="dk1"/>
            </a:solidFill>
            <a:effectLst/>
            <a:latin typeface="+mn-lt"/>
            <a:ea typeface="+mn-ea"/>
            <a:cs typeface="+mn-cs"/>
          </a:endParaRPr>
        </a:p>
        <a:p>
          <a:pPr>
            <a:lnSpc>
              <a:spcPts val="1400"/>
            </a:lnSpc>
          </a:pPr>
          <a:endParaRPr lang="en-GB" sz="1100" b="1" i="0" u="none" strike="noStrike">
            <a:solidFill>
              <a:schemeClr val="dk1"/>
            </a:solidFill>
            <a:effectLst/>
            <a:latin typeface="+mn-lt"/>
            <a:ea typeface="+mn-ea"/>
            <a:cs typeface="+mn-cs"/>
          </a:endParaRPr>
        </a:p>
        <a:p>
          <a:pPr>
            <a:lnSpc>
              <a:spcPts val="1400"/>
            </a:lnSpc>
          </a:pPr>
          <a:r>
            <a:rPr lang="en-GB"/>
            <a:t> </a:t>
          </a:r>
          <a:endParaRPr lang="en-GB" sz="1100"/>
        </a:p>
      </xdr:txBody>
    </xdr:sp>
    <xdr:clientData/>
  </xdr:twoCellAnchor>
  <xdr:twoCellAnchor editAs="oneCell">
    <xdr:from>
      <xdr:col>0</xdr:col>
      <xdr:colOff>419100</xdr:colOff>
      <xdr:row>51</xdr:row>
      <xdr:rowOff>19050</xdr:rowOff>
    </xdr:from>
    <xdr:to>
      <xdr:col>4</xdr:col>
      <xdr:colOff>657225</xdr:colOff>
      <xdr:row>54</xdr:row>
      <xdr:rowOff>142875</xdr:rowOff>
    </xdr:to>
    <xdr:pic>
      <xdr:nvPicPr>
        <xdr:cNvPr id="3" name="Picture 2" descr="Postcode lending notes to editors image"/>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19100" y="9734550"/>
          <a:ext cx="403860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ML%20RETURNS\Postcode%20reporting\CML%20outputs\2015%20Q1\Aggregate%20Postcode%20data%20output%202015%20Q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ML%20RETURNS\Postcode%20reporting\Lender%20Outputs\2014%20Q3\Detailed\Publishable\Aggregate%20Postcode%20data%20output2014Q3.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CML%20RETURNS\Postcode%20reporting\Lender%20Outputs\2013%20Q2\Lender%20Feedback%20Detailed\2013%20Q2\Final%2010-12-13\Barclays%20postcode%20data%20outputFINAL.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CML%20RETURNS\Postcode%20reporting\Lender%20Outputs\2015%20Q1\Detailed\With%20time%20series\Barclays%20Postcode%20data%20output%202015%20Q1%20with%20time%20series%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UK postcode sector lookup"/>
      <sheetName val="All postcode data GB"/>
      <sheetName val="Postcode area UK"/>
      <sheetName val="All postcode data UK"/>
      <sheetName val="Postcode sector only data UK"/>
      <sheetName val="All postcode data NI"/>
    </sheetNames>
    <sheetDataSet>
      <sheetData sheetId="0"/>
      <sheetData sheetId="1"/>
      <sheetData sheetId="2">
        <row r="8">
          <cell r="E8" t="str">
            <v>2013 Q2</v>
          </cell>
          <cell r="F8" t="str">
            <v>2013 Q3</v>
          </cell>
          <cell r="G8" t="str">
            <v>2013 Q4</v>
          </cell>
          <cell r="H8" t="str">
            <v>2014 Q1</v>
          </cell>
          <cell r="I8" t="str">
            <v>2014 Q2</v>
          </cell>
          <cell r="J8" t="str">
            <v>2014 Q3</v>
          </cell>
          <cell r="K8" t="str">
            <v>2014 Q4</v>
          </cell>
          <cell r="L8" t="str">
            <v>2015 Q1</v>
          </cell>
        </row>
      </sheetData>
      <sheetData sheetId="3"/>
      <sheetData sheetId="4"/>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es"/>
      <sheetName val="Postcode sector lookup"/>
      <sheetName val="All postcode data GB"/>
      <sheetName val="All postcode data NI"/>
    </sheetNames>
    <sheetDataSet>
      <sheetData sheetId="0"/>
      <sheetData sheetId="1">
        <row r="7">
          <cell r="G7" t="str">
            <v>WC2B4PJ</v>
          </cell>
          <cell r="I7">
            <v>5</v>
          </cell>
          <cell r="J7">
            <v>7</v>
          </cell>
          <cell r="K7" t="str">
            <v>WC2B</v>
          </cell>
          <cell r="L7" t="str">
            <v>4PJ</v>
          </cell>
        </row>
        <row r="9">
          <cell r="A9" t="str">
            <v>WC2B 4</v>
          </cell>
          <cell r="G9" t="str">
            <v>WC</v>
          </cell>
          <cell r="I9" t="str">
            <v>WC2B</v>
          </cell>
        </row>
      </sheetData>
      <sheetData sheetId="2"/>
      <sheetData sheetId="3"/>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Notes"/>
      <sheetName val="Postcode sector lookup"/>
      <sheetName val="All postcode data"/>
      <sheetName val="All postcode sector data"/>
    </sheetNames>
    <sheetDataSet>
      <sheetData sheetId="0" refreshError="1"/>
      <sheetData sheetId="1">
        <row r="7">
          <cell r="G7" t="str">
            <v>WD48AY</v>
          </cell>
          <cell r="I7">
            <v>4</v>
          </cell>
          <cell r="J7">
            <v>6</v>
          </cell>
          <cell r="K7" t="str">
            <v>WD4</v>
          </cell>
          <cell r="L7" t="str">
            <v>8AY</v>
          </cell>
        </row>
        <row r="9">
          <cell r="A9" t="str">
            <v>WD4 8</v>
          </cell>
          <cell r="G9" t="str">
            <v>WD</v>
          </cell>
          <cell r="I9" t="str">
            <v>WD4</v>
          </cell>
        </row>
      </sheetData>
      <sheetData sheetId="2"/>
      <sheetData sheetId="3"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Notes"/>
      <sheetName val="Postcode sector lookup"/>
      <sheetName val="All postcode data GB"/>
      <sheetName val="Postcode only data GB"/>
      <sheetName val="All postcode data NI"/>
      <sheetName val="copy of 2015 Q1 GB dataset"/>
      <sheetName val="copy of 2014 Q4 GB dataset"/>
    </sheetNames>
    <sheetDataSet>
      <sheetData sheetId="0"/>
      <sheetData sheetId="1">
        <row r="7">
          <cell r="G7" t="str">
            <v>RM26AL</v>
          </cell>
        </row>
        <row r="25">
          <cell r="A25" t="str">
            <v>AllLenders</v>
          </cell>
        </row>
        <row r="26">
          <cell r="A26" t="str">
            <v>AIB</v>
          </cell>
        </row>
        <row r="27">
          <cell r="A27" t="str">
            <v>Barclays</v>
          </cell>
        </row>
        <row r="28">
          <cell r="A28" t="str">
            <v>BOI</v>
          </cell>
        </row>
        <row r="29">
          <cell r="A29" t="str">
            <v>Clydesdale</v>
          </cell>
        </row>
        <row r="30">
          <cell r="A30" t="str">
            <v>Danske</v>
          </cell>
        </row>
        <row r="31">
          <cell r="A31" t="str">
            <v>HSBC</v>
          </cell>
        </row>
        <row r="32">
          <cell r="A32" t="str">
            <v>LBG</v>
          </cell>
        </row>
        <row r="33">
          <cell r="A33" t="str">
            <v>Lloyds</v>
          </cell>
        </row>
        <row r="34">
          <cell r="A34" t="str">
            <v>Nationwide</v>
          </cell>
        </row>
        <row r="35">
          <cell r="A35" t="str">
            <v>RBS</v>
          </cell>
        </row>
        <row r="36">
          <cell r="A36" t="str">
            <v>RBSG</v>
          </cell>
        </row>
        <row r="37">
          <cell r="A37" t="str">
            <v>Santander</v>
          </cell>
        </row>
        <row r="38">
          <cell r="A38" t="str">
            <v>Ulster</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99:K108"/>
  <sheetViews>
    <sheetView workbookViewId="0" topLeftCell="A1"/>
  </sheetViews>
  <sheetFormatPr defaultColWidth="9.140625" defaultRowHeight="15"/>
  <cols>
    <col min="1" max="1" width="9.140625" style="6" customWidth="1"/>
    <col min="2" max="2" width="25.28125" style="6" customWidth="1"/>
    <col min="3" max="3" width="11.421875" style="6" customWidth="1"/>
    <col min="4" max="4" width="11.140625" style="6" customWidth="1"/>
    <col min="5" max="5" width="13.421875" style="6" customWidth="1"/>
    <col min="6" max="6" width="6.8515625" style="6" customWidth="1"/>
    <col min="7" max="7" width="3.8515625" style="6" customWidth="1"/>
    <col min="8" max="8" width="25.28125" style="6" customWidth="1"/>
    <col min="9" max="15" width="9.140625" style="6" customWidth="1"/>
    <col min="16" max="16" width="19.7109375" style="6" customWidth="1"/>
    <col min="17" max="17" width="24.00390625" style="6" customWidth="1"/>
    <col min="18" max="18" width="9.140625" style="6" customWidth="1"/>
    <col min="19" max="20" width="19.57421875" style="6" customWidth="1"/>
    <col min="21" max="16384" width="9.140625" style="6" customWidth="1"/>
  </cols>
  <sheetData>
    <row r="1" ht="15"/>
    <row r="3" ht="15"/>
    <row r="52" ht="15"/>
    <row r="53" ht="15"/>
    <row r="54" ht="15"/>
    <row r="55" ht="15"/>
    <row r="96" ht="15"/>
    <row r="99" spans="2:8" ht="15">
      <c r="B99" s="7" t="s">
        <v>310</v>
      </c>
      <c r="C99" s="5"/>
      <c r="D99" s="5"/>
      <c r="E99" s="5"/>
      <c r="F99" s="5"/>
      <c r="G99" s="5"/>
      <c r="H99" s="7" t="s">
        <v>311</v>
      </c>
    </row>
    <row r="100" spans="2:11" ht="15">
      <c r="B100" s="47"/>
      <c r="C100" s="8" t="s">
        <v>287</v>
      </c>
      <c r="D100" s="9" t="s">
        <v>288</v>
      </c>
      <c r="E100" s="8" t="s">
        <v>289</v>
      </c>
      <c r="F100" s="5"/>
      <c r="G100" s="5"/>
      <c r="H100" s="47"/>
      <c r="I100" s="8" t="s">
        <v>287</v>
      </c>
      <c r="J100" s="9" t="s">
        <v>288</v>
      </c>
      <c r="K100" s="8" t="s">
        <v>289</v>
      </c>
    </row>
    <row r="101" spans="2:11" ht="15">
      <c r="B101" s="48"/>
      <c r="C101" s="10"/>
      <c r="D101" s="11"/>
      <c r="E101" s="10" t="s">
        <v>290</v>
      </c>
      <c r="F101" s="5"/>
      <c r="G101" s="5"/>
      <c r="H101" s="48"/>
      <c r="I101" s="10"/>
      <c r="J101" s="11"/>
      <c r="K101" s="10" t="s">
        <v>290</v>
      </c>
    </row>
    <row r="102" spans="2:11" ht="25.5">
      <c r="B102" s="12" t="s">
        <v>291</v>
      </c>
      <c r="C102" s="13"/>
      <c r="D102" s="13"/>
      <c r="E102" s="14"/>
      <c r="H102" s="12" t="s">
        <v>291</v>
      </c>
      <c r="I102" s="13"/>
      <c r="J102" s="13"/>
      <c r="K102" s="14"/>
    </row>
    <row r="103" spans="2:11" ht="25.5">
      <c r="B103" s="15" t="s">
        <v>292</v>
      </c>
      <c r="C103" s="16"/>
      <c r="D103" s="16"/>
      <c r="E103" s="17"/>
      <c r="H103" s="15" t="s">
        <v>292</v>
      </c>
      <c r="I103" s="16"/>
      <c r="J103" s="16"/>
      <c r="K103" s="17"/>
    </row>
    <row r="104" spans="2:11" ht="38.25">
      <c r="B104" s="18" t="s">
        <v>293</v>
      </c>
      <c r="C104" s="19"/>
      <c r="D104" s="19"/>
      <c r="E104" s="20"/>
      <c r="H104" s="18" t="s">
        <v>293</v>
      </c>
      <c r="I104" s="19"/>
      <c r="J104" s="19"/>
      <c r="K104" s="20"/>
    </row>
    <row r="105" spans="2:11" ht="51">
      <c r="B105" s="12" t="s">
        <v>294</v>
      </c>
      <c r="C105" s="21"/>
      <c r="D105" s="21"/>
      <c r="E105" s="22"/>
      <c r="H105" s="12" t="s">
        <v>294</v>
      </c>
      <c r="I105" s="21"/>
      <c r="J105" s="21"/>
      <c r="K105" s="22"/>
    </row>
    <row r="106" spans="2:11" ht="25.5">
      <c r="B106" s="15" t="s">
        <v>295</v>
      </c>
      <c r="C106" s="13"/>
      <c r="D106" s="13"/>
      <c r="E106" s="14"/>
      <c r="H106" s="15" t="s">
        <v>296</v>
      </c>
      <c r="I106" s="13"/>
      <c r="J106" s="13"/>
      <c r="K106" s="14"/>
    </row>
    <row r="107" spans="2:11" ht="38.25">
      <c r="B107" s="15" t="s">
        <v>297</v>
      </c>
      <c r="C107" s="23"/>
      <c r="D107" s="23"/>
      <c r="E107" s="24"/>
      <c r="H107" s="15" t="s">
        <v>297</v>
      </c>
      <c r="I107" s="23"/>
      <c r="J107" s="23"/>
      <c r="K107" s="24"/>
    </row>
    <row r="108" spans="2:11" ht="25.5">
      <c r="B108" s="15" t="s">
        <v>298</v>
      </c>
      <c r="C108" s="25"/>
      <c r="D108" s="16"/>
      <c r="E108" s="17"/>
      <c r="H108" s="15" t="s">
        <v>298</v>
      </c>
      <c r="I108" s="25"/>
      <c r="J108" s="16"/>
      <c r="K108" s="17"/>
    </row>
  </sheetData>
  <mergeCells count="2">
    <mergeCell ref="B100:B101"/>
    <mergeCell ref="H100:H101"/>
  </mergeCells>
  <printOptions/>
  <pageMargins left="0.7086614173228346" right="0.7086614173228346" top="0.7480314960629921" bottom="0.7480314960629921" header="0.31496062992125984" footer="0.31496062992125984"/>
  <pageSetup fitToHeight="3" fitToWidth="1" horizontalDpi="600" verticalDpi="600" orientation="landscape" paperSize="8" scale="71" r:id="rId4"/>
  <drawing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2"/>
  <sheetViews>
    <sheetView showGridLines="0" tabSelected="1" zoomScale="85" zoomScaleNormal="85" workbookViewId="0" topLeftCell="A1">
      <selection activeCell="A2" sqref="A2"/>
    </sheetView>
  </sheetViews>
  <sheetFormatPr defaultColWidth="9.140625" defaultRowHeight="16.5" customHeight="1"/>
  <cols>
    <col min="1" max="1" width="37.28125" style="28" customWidth="1"/>
    <col min="2" max="2" width="1.7109375" style="28" customWidth="1"/>
    <col min="3" max="3" width="33.421875" style="28" customWidth="1"/>
    <col min="4" max="4" width="2.140625" style="28" customWidth="1"/>
    <col min="5" max="5" width="63.28125" style="28" customWidth="1"/>
    <col min="6" max="6" width="14.140625" style="28" hidden="1" customWidth="1"/>
    <col min="7" max="29" width="9.140625" style="28" hidden="1" customWidth="1"/>
    <col min="30" max="30" width="64.8515625" style="28" hidden="1" customWidth="1"/>
    <col min="31" max="31" width="20.28125" style="28" hidden="1" customWidth="1"/>
    <col min="32" max="43" width="9.140625" style="28" hidden="1" customWidth="1"/>
    <col min="44" max="16384" width="9.140625" style="28" customWidth="1"/>
  </cols>
  <sheetData>
    <row r="1" spans="1:30" ht="30" customHeight="1">
      <c r="A1" s="26" t="s">
        <v>309</v>
      </c>
      <c r="B1" s="27"/>
      <c r="C1" s="3"/>
      <c r="D1" s="3"/>
      <c r="E1" s="27"/>
      <c r="F1" s="27"/>
      <c r="G1" s="27"/>
      <c r="H1" s="27"/>
      <c r="I1" s="27"/>
      <c r="J1" s="27"/>
      <c r="K1" s="27"/>
      <c r="L1" s="27"/>
      <c r="M1" s="27"/>
      <c r="N1" s="27"/>
      <c r="O1" s="27"/>
      <c r="P1" s="27"/>
      <c r="Q1" s="27"/>
      <c r="R1" s="27"/>
      <c r="S1" s="27"/>
      <c r="T1" s="27"/>
      <c r="U1" s="27"/>
      <c r="V1" s="27"/>
      <c r="W1" s="27"/>
      <c r="X1" s="27"/>
      <c r="Y1" s="27"/>
      <c r="Z1" s="27"/>
      <c r="AA1" s="27"/>
      <c r="AB1" s="27"/>
      <c r="AC1" s="27"/>
      <c r="AD1" s="27"/>
    </row>
    <row r="2" spans="1:30" ht="5.25" customHeight="1">
      <c r="A2" s="27"/>
      <c r="B2" s="27"/>
      <c r="C2" s="3"/>
      <c r="D2" s="3"/>
      <c r="E2" s="27"/>
      <c r="F2" s="27"/>
      <c r="G2" s="27"/>
      <c r="H2" s="27"/>
      <c r="I2" s="27"/>
      <c r="J2" s="27"/>
      <c r="K2" s="27"/>
      <c r="L2" s="27"/>
      <c r="M2" s="27"/>
      <c r="N2" s="27"/>
      <c r="O2" s="27"/>
      <c r="P2" s="27"/>
      <c r="Q2" s="27"/>
      <c r="R2" s="27"/>
      <c r="S2" s="27"/>
      <c r="T2" s="27"/>
      <c r="U2" s="27"/>
      <c r="V2" s="27"/>
      <c r="W2" s="27"/>
      <c r="X2" s="27"/>
      <c r="Y2" s="27"/>
      <c r="Z2" s="27"/>
      <c r="AA2" s="27"/>
      <c r="AB2" s="27"/>
      <c r="AC2" s="27"/>
      <c r="AD2" s="27"/>
    </row>
    <row r="3" spans="1:29" ht="25.5" customHeight="1">
      <c r="A3" s="29" t="s">
        <v>299</v>
      </c>
      <c r="B3" s="27"/>
      <c r="C3" s="3"/>
      <c r="D3" s="3"/>
      <c r="E3" s="27"/>
      <c r="F3" s="27"/>
      <c r="G3" s="27"/>
      <c r="H3" s="27"/>
      <c r="I3" s="27">
        <v>20</v>
      </c>
      <c r="J3" s="27">
        <v>19</v>
      </c>
      <c r="K3" s="27">
        <v>18</v>
      </c>
      <c r="L3" s="27">
        <v>17</v>
      </c>
      <c r="M3" s="27">
        <v>16</v>
      </c>
      <c r="N3" s="27">
        <v>15</v>
      </c>
      <c r="O3" s="27">
        <v>14</v>
      </c>
      <c r="P3" s="27">
        <v>13</v>
      </c>
      <c r="Q3" s="27">
        <v>12</v>
      </c>
      <c r="R3" s="27">
        <v>11</v>
      </c>
      <c r="S3" s="27">
        <v>10</v>
      </c>
      <c r="T3" s="27">
        <v>9</v>
      </c>
      <c r="U3" s="27">
        <v>8</v>
      </c>
      <c r="V3" s="27">
        <v>7</v>
      </c>
      <c r="W3" s="27">
        <v>6</v>
      </c>
      <c r="X3" s="27">
        <v>5</v>
      </c>
      <c r="Y3" s="27">
        <v>4</v>
      </c>
      <c r="Z3" s="27">
        <v>3</v>
      </c>
      <c r="AA3" s="27">
        <v>2</v>
      </c>
      <c r="AB3" s="27">
        <v>1</v>
      </c>
      <c r="AC3" s="27"/>
    </row>
    <row r="4" spans="3:28" ht="5.25" customHeight="1" thickBot="1">
      <c r="C4" s="30"/>
      <c r="D4" s="30"/>
      <c r="I4" s="28" t="b">
        <f aca="true" t="shared" si="0" ref="I4:AB4">ISNUMBER(VALUE(MID($G$7,I$3,1)))</f>
        <v>0</v>
      </c>
      <c r="J4" s="28" t="b">
        <f t="shared" si="0"/>
        <v>0</v>
      </c>
      <c r="K4" s="28" t="b">
        <f t="shared" si="0"/>
        <v>0</v>
      </c>
      <c r="L4" s="28" t="b">
        <f t="shared" si="0"/>
        <v>0</v>
      </c>
      <c r="M4" s="28" t="b">
        <f t="shared" si="0"/>
        <v>0</v>
      </c>
      <c r="N4" s="28" t="b">
        <f t="shared" si="0"/>
        <v>0</v>
      </c>
      <c r="O4" s="28" t="b">
        <f t="shared" si="0"/>
        <v>0</v>
      </c>
      <c r="P4" s="28" t="b">
        <f t="shared" si="0"/>
        <v>0</v>
      </c>
      <c r="Q4" s="28" t="b">
        <f t="shared" si="0"/>
        <v>0</v>
      </c>
      <c r="R4" s="28" t="b">
        <f t="shared" si="0"/>
        <v>0</v>
      </c>
      <c r="S4" s="28" t="b">
        <f t="shared" si="0"/>
        <v>0</v>
      </c>
      <c r="T4" s="28" t="b">
        <f t="shared" si="0"/>
        <v>0</v>
      </c>
      <c r="U4" s="28" t="b">
        <f t="shared" si="0"/>
        <v>0</v>
      </c>
      <c r="V4" s="28" t="b">
        <f t="shared" si="0"/>
        <v>0</v>
      </c>
      <c r="W4" s="28" t="b">
        <f t="shared" si="0"/>
        <v>0</v>
      </c>
      <c r="X4" s="28" t="b">
        <f t="shared" si="0"/>
        <v>1</v>
      </c>
      <c r="Y4" s="28" t="b">
        <f t="shared" si="0"/>
        <v>1</v>
      </c>
      <c r="Z4" s="28" t="b">
        <f t="shared" si="0"/>
        <v>1</v>
      </c>
      <c r="AA4" s="28" t="b">
        <f t="shared" si="0"/>
        <v>0</v>
      </c>
      <c r="AB4" s="28" t="b">
        <f t="shared" si="0"/>
        <v>0</v>
      </c>
    </row>
    <row r="5" spans="1:4" ht="27.75" customHeight="1" thickBot="1">
      <c r="A5" s="31" t="s">
        <v>40</v>
      </c>
      <c r="C5" s="32" t="str">
        <f ca="1">IF(AND(LEN($A$5)&gt;0,LEN($A$5)&lt;5),"ERROR: INCOMPLETE POSTCODE",IF(OR($A5="",$A5="Type your postcode here"),"",IF(AND(NOT(ISBLANK($G$9)),NOT(ISNA($G$9)))=FALSE,"ERROR, INCOMPLETE OR INVALID","")))</f>
        <v/>
      </c>
      <c r="D5" s="30"/>
    </row>
    <row r="6" spans="3:4" ht="9" customHeight="1">
      <c r="C6" s="30"/>
      <c r="D6" s="30"/>
    </row>
    <row r="7" spans="1:35" ht="24.75" customHeight="1">
      <c r="A7" s="33" t="s">
        <v>300</v>
      </c>
      <c r="D7"/>
      <c r="E7"/>
      <c r="G7" s="28" t="str">
        <f>UPPER(SUBSTITUTE(A5," ",""))</f>
        <v>BT203</v>
      </c>
      <c r="H7" s="28" t="str">
        <f ca="1">FirstBitOfPostcode&amp;" "&amp;SecondBitOfPostcode</f>
        <v>BT20 3</v>
      </c>
      <c r="I7" s="28">
        <f ca="1">OFFSET($A$3,0,MATCH(TRUE,$4:$4,0)-1)</f>
        <v>5</v>
      </c>
      <c r="J7" s="28">
        <f>LEN(PostcodeNoSpaces)</f>
        <v>5</v>
      </c>
      <c r="K7" s="28" t="str">
        <f ca="1">TRIM(MID(PostcodeNoSpaces,1,PositionOfLastNumberInPostcodeString-1))</f>
        <v>BT20</v>
      </c>
      <c r="L7" s="28" t="str">
        <f ca="1">TRIM(MID(PostcodeNoSpaces,PositionOfLastNumberInPostcodeString,LengthOfPostcodeString-PositionOfLastNumberInPostcodeString+1))</f>
        <v>3</v>
      </c>
      <c r="AE7"/>
      <c r="AF7"/>
      <c r="AG7"/>
      <c r="AH7"/>
      <c r="AI7"/>
    </row>
    <row r="8" spans="1:4" ht="18" customHeight="1" thickBot="1">
      <c r="A8" s="33" t="s">
        <v>301</v>
      </c>
      <c r="B8" s="27"/>
      <c r="C8" s="34" t="s">
        <v>302</v>
      </c>
      <c r="D8" s="30"/>
    </row>
    <row r="9" spans="1:30" ht="16.5" customHeight="1" thickBot="1">
      <c r="A9" s="35" t="str">
        <f ca="1">IF(LEN(C5)&gt;0,"",FirstBitOfPostcode&amp;" "&amp;LEFT(SecondBitOfPostcode,1))</f>
        <v>BT20 3</v>
      </c>
      <c r="B9" s="36"/>
      <c r="C9" s="35" t="str">
        <f ca="1">PostcodeArea&amp;" - "&amp;VLOOKUP(PostcodeArea,'All sectors and area residuals'!B:C,2,0)</f>
        <v>BT - Northern Ireland</v>
      </c>
      <c r="D9" s="30"/>
      <c r="G9" s="37" t="str">
        <f ca="1">IF(ISNUMBER(VALUE(MID(PostcodeDistrict,2,1))),LEFT(PostcodeDistrict,1),LEFT(PostcodeDistrict,2))</f>
        <v>BT</v>
      </c>
      <c r="I9" s="38" t="str">
        <f ca="1">FirstBitOfPostcode</f>
        <v>BT20</v>
      </c>
      <c r="AD9"/>
    </row>
    <row r="10" spans="1:30" ht="16.5" customHeight="1">
      <c r="A10" s="39"/>
      <c r="B10" s="39"/>
      <c r="C10" s="30"/>
      <c r="D10" s="30"/>
      <c r="AD10"/>
    </row>
    <row r="11" spans="1:30" ht="16.5" customHeight="1" thickBot="1">
      <c r="A11" s="40" t="s">
        <v>286</v>
      </c>
      <c r="B11" s="39"/>
      <c r="C11" s="46" t="s">
        <v>308</v>
      </c>
      <c r="D11" s="30"/>
      <c r="F11" s="41"/>
      <c r="AD11"/>
    </row>
    <row r="12" spans="1:30" s="27" customFormat="1" ht="18" customHeight="1" thickBot="1">
      <c r="A12" s="40" t="s">
        <v>303</v>
      </c>
      <c r="B12" s="39"/>
      <c r="C12" s="35" t="s">
        <v>273</v>
      </c>
      <c r="D12" s="3"/>
      <c r="AD12"/>
    </row>
    <row r="13" spans="1:30" ht="16.5" customHeight="1" thickBot="1">
      <c r="A13" s="40" t="s">
        <v>284</v>
      </c>
      <c r="B13" s="40"/>
      <c r="D13" s="30"/>
      <c r="F13" s="41"/>
      <c r="AD13"/>
    </row>
    <row r="14" spans="1:32" ht="16.5" customHeight="1" thickBot="1">
      <c r="A14" s="42">
        <f ca="1">IF(ISERROR(VLOOKUP(PostcodeSector,'All sectors and area residuals'!$A:$XFD,MATCH($C$12,'All sectors and area residuals'!2:2,0),0)),"",VLOOKUP(PostcodeSector,'All sectors and area residuals'!$A:$XFD,MATCH($C$12,'All sectors and area residuals'!2:2,0),0))</f>
        <v>10724853.672077067</v>
      </c>
      <c r="C14" s="43"/>
      <c r="D14"/>
      <c r="E14"/>
      <c r="F14" s="41"/>
      <c r="G14"/>
      <c r="H14"/>
      <c r="I14"/>
      <c r="J14"/>
      <c r="K14"/>
      <c r="L14"/>
      <c r="M14"/>
      <c r="N14"/>
      <c r="O14"/>
      <c r="P14"/>
      <c r="Q14"/>
      <c r="R14"/>
      <c r="S14"/>
      <c r="T14"/>
      <c r="U14"/>
      <c r="V14"/>
      <c r="W14"/>
      <c r="X14"/>
      <c r="Y14"/>
      <c r="Z14"/>
      <c r="AA14"/>
      <c r="AB14"/>
      <c r="AC14"/>
      <c r="AD14"/>
      <c r="AE14"/>
      <c r="AF14"/>
    </row>
    <row r="16" ht="16.5" customHeight="1" thickBot="1">
      <c r="E16" s="44"/>
    </row>
    <row r="17" ht="47.25" customHeight="1" thickBot="1" thickTop="1">
      <c r="A17" s="45" t="s">
        <v>304</v>
      </c>
    </row>
    <row r="18" ht="16.5" customHeight="1" thickTop="1"/>
    <row r="25" ht="16.5" customHeight="1" hidden="1">
      <c r="A25" s="28" t="s">
        <v>285</v>
      </c>
    </row>
    <row r="26" ht="16.5" customHeight="1" hidden="1">
      <c r="A26" s="28" t="s">
        <v>284</v>
      </c>
    </row>
    <row r="27" ht="16.5" customHeight="1" hidden="1">
      <c r="A27" s="28" t="s">
        <v>281</v>
      </c>
    </row>
    <row r="28" ht="16.5" customHeight="1" hidden="1">
      <c r="A28" s="28" t="s">
        <v>283</v>
      </c>
    </row>
    <row r="29" ht="16.5" customHeight="1" hidden="1">
      <c r="A29" s="28" t="s">
        <v>305</v>
      </c>
    </row>
    <row r="30" ht="16.5" customHeight="1" hidden="1">
      <c r="A30" s="28" t="s">
        <v>282</v>
      </c>
    </row>
    <row r="31" ht="16.5" customHeight="1" hidden="1">
      <c r="A31" s="28" t="s">
        <v>280</v>
      </c>
    </row>
    <row r="32" ht="16.5" customHeight="1" hidden="1">
      <c r="A32" s="28" t="s">
        <v>279</v>
      </c>
    </row>
    <row r="33" ht="16.5" customHeight="1" hidden="1">
      <c r="A33" s="28" t="s">
        <v>306</v>
      </c>
    </row>
    <row r="34" ht="16.5" customHeight="1" hidden="1">
      <c r="A34" s="28" t="s">
        <v>278</v>
      </c>
    </row>
    <row r="35" ht="16.5" customHeight="1" hidden="1">
      <c r="A35" s="28" t="s">
        <v>307</v>
      </c>
    </row>
    <row r="36" ht="16.5" customHeight="1" hidden="1">
      <c r="A36" s="28" t="s">
        <v>276</v>
      </c>
    </row>
    <row r="37" ht="16.5" customHeight="1" hidden="1">
      <c r="A37" s="28" t="s">
        <v>275</v>
      </c>
    </row>
    <row r="38" spans="1:30" ht="16.5" customHeight="1" hidden="1">
      <c r="A38" s="28" t="s">
        <v>277</v>
      </c>
      <c r="AD38"/>
    </row>
    <row r="39" ht="16.5" customHeight="1">
      <c r="AD39"/>
    </row>
    <row r="40" ht="16.5" customHeight="1">
      <c r="AD40"/>
    </row>
    <row r="41" ht="16.5" customHeight="1">
      <c r="AD41"/>
    </row>
    <row r="42" ht="16.5" customHeight="1">
      <c r="AD42"/>
    </row>
  </sheetData>
  <conditionalFormatting sqref="A7:B9 A10:C10 D9:AC13 C8 A11:B12 A14 F14">
    <cfRule type="expression" priority="6" dxfId="0">
      <formula>AND(NOT(ISBLANK($A$9)),NOT(ISNA($A$9)))=FALSE</formula>
    </cfRule>
  </conditionalFormatting>
  <conditionalFormatting sqref="C9">
    <cfRule type="expression" priority="5" dxfId="0">
      <formula>AND(NOT(ISBLANK($A$9)),NOT(ISNA($A$9)))=FALSE</formula>
    </cfRule>
  </conditionalFormatting>
  <conditionalFormatting sqref="C9 G9 I9">
    <cfRule type="expression" priority="4" dxfId="0">
      <formula>AND(NOT(ISBLANK(C9)),NOT(ISNA($A$9)))=FALSE</formula>
    </cfRule>
  </conditionalFormatting>
  <conditionalFormatting sqref="A13:B13">
    <cfRule type="expression" priority="3" dxfId="0">
      <formula>AND(NOT(ISBLANK($A$9)),NOT(ISNA($A$9)))=FALSE</formula>
    </cfRule>
  </conditionalFormatting>
  <conditionalFormatting sqref="C5 F7:AC7">
    <cfRule type="expression" priority="7" dxfId="2">
      <formula>LEN($C$5)&gt;0</formula>
    </cfRule>
  </conditionalFormatting>
  <conditionalFormatting sqref="C12">
    <cfRule type="expression" priority="2" dxfId="0">
      <formula>AND(NOT(ISBLANK($A$9)),NOT(ISNA($A$9)))=FALSE</formula>
    </cfRule>
  </conditionalFormatting>
  <conditionalFormatting sqref="C12">
    <cfRule type="expression" priority="1" dxfId="0">
      <formula>AND(NOT(ISBLANK(C12)),NOT(ISNA($A$9)))=FALSE</formula>
    </cfRule>
  </conditionalFormatting>
  <dataValidations count="2">
    <dataValidation type="list" allowBlank="1" showInputMessage="1" showErrorMessage="1" sqref="A13">
      <formula1>WhichFirm</formula1>
    </dataValidation>
    <dataValidation type="list" allowBlank="1" showInputMessage="1" showErrorMessage="1" sqref="C12">
      <formula1>'All sectors and area residuals'!$E$2:$AE$2</formula1>
    </dataValidation>
  </dataValidations>
  <hyperlinks>
    <hyperlink ref="A17" location="'All sectors and area residuals'!A2" display="'All sectors and area residuals'!A2"/>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9"/>
  <sheetViews>
    <sheetView workbookViewId="0" topLeftCell="A1">
      <pane xSplit="1" ySplit="2" topLeftCell="B3" activePane="bottomRight" state="frozen"/>
      <selection pane="topRight" activeCell="B1" sqref="B1"/>
      <selection pane="bottomLeft" activeCell="A2" sqref="A2"/>
      <selection pane="bottomRight" activeCell="E1" sqref="E1:E1048576"/>
    </sheetView>
  </sheetViews>
  <sheetFormatPr defaultColWidth="9.140625" defaultRowHeight="15"/>
  <cols>
    <col min="1" max="1" width="14.00390625" style="0" customWidth="1"/>
    <col min="2" max="2" width="6.7109375" style="1" customWidth="1"/>
    <col min="3" max="4" width="31.140625" style="1" customWidth="1"/>
    <col min="5" max="5" width="19.00390625" style="0" customWidth="1"/>
  </cols>
  <sheetData>
    <row r="1" spans="2:4" ht="15">
      <c r="B1"/>
      <c r="C1"/>
      <c r="D1"/>
    </row>
    <row r="2" spans="1:5" ht="15">
      <c r="A2" s="46" t="s">
        <v>0</v>
      </c>
      <c r="B2" s="2" t="s">
        <v>269</v>
      </c>
      <c r="C2" s="2" t="s">
        <v>270</v>
      </c>
      <c r="D2" s="2" t="s">
        <v>271</v>
      </c>
      <c r="E2" t="s">
        <v>273</v>
      </c>
    </row>
    <row r="3" spans="1:5" ht="15">
      <c r="A3" t="s">
        <v>1</v>
      </c>
      <c r="B3" s="1" t="s">
        <v>267</v>
      </c>
      <c r="C3" s="1" t="s">
        <v>268</v>
      </c>
      <c r="D3" s="1" t="s">
        <v>268</v>
      </c>
      <c r="E3" s="4">
        <v>147.3613868795564</v>
      </c>
    </row>
    <row r="4" spans="1:5" ht="15">
      <c r="A4" t="s">
        <v>2</v>
      </c>
      <c r="B4" s="1" t="s">
        <v>267</v>
      </c>
      <c r="C4" s="1" t="s">
        <v>268</v>
      </c>
      <c r="D4" s="1" t="s">
        <v>268</v>
      </c>
      <c r="E4" s="4" t="s">
        <v>274</v>
      </c>
    </row>
    <row r="5" spans="1:5" ht="15">
      <c r="A5" t="s">
        <v>3</v>
      </c>
      <c r="B5" s="1" t="s">
        <v>267</v>
      </c>
      <c r="C5" s="1" t="s">
        <v>268</v>
      </c>
      <c r="D5" s="1" t="s">
        <v>268</v>
      </c>
      <c r="E5" s="4">
        <v>1586501.5328285166</v>
      </c>
    </row>
    <row r="6" spans="1:5" ht="15">
      <c r="A6" t="s">
        <v>4</v>
      </c>
      <c r="B6" s="1" t="s">
        <v>267</v>
      </c>
      <c r="C6" s="1" t="s">
        <v>268</v>
      </c>
      <c r="D6" s="1" t="s">
        <v>268</v>
      </c>
      <c r="E6" s="4" t="s">
        <v>274</v>
      </c>
    </row>
    <row r="7" spans="1:5" ht="15">
      <c r="A7" t="s">
        <v>5</v>
      </c>
      <c r="B7" s="1" t="s">
        <v>267</v>
      </c>
      <c r="C7" s="1" t="s">
        <v>268</v>
      </c>
      <c r="D7" s="1" t="s">
        <v>268</v>
      </c>
      <c r="E7" s="4" t="s">
        <v>274</v>
      </c>
    </row>
    <row r="8" spans="1:5" ht="15">
      <c r="A8" t="s">
        <v>6</v>
      </c>
      <c r="B8" s="1" t="s">
        <v>267</v>
      </c>
      <c r="C8" s="1" t="s">
        <v>268</v>
      </c>
      <c r="D8" s="1" t="s">
        <v>268</v>
      </c>
      <c r="E8" s="4">
        <v>1348208.3461518153</v>
      </c>
    </row>
    <row r="9" spans="1:5" ht="15">
      <c r="A9" t="s">
        <v>7</v>
      </c>
      <c r="B9" s="1" t="s">
        <v>267</v>
      </c>
      <c r="C9" s="1" t="s">
        <v>268</v>
      </c>
      <c r="D9" s="1" t="s">
        <v>268</v>
      </c>
      <c r="E9" s="4" t="s">
        <v>274</v>
      </c>
    </row>
    <row r="10" spans="1:5" ht="15">
      <c r="A10" t="s">
        <v>8</v>
      </c>
      <c r="B10" s="1" t="s">
        <v>267</v>
      </c>
      <c r="C10" s="1" t="s">
        <v>268</v>
      </c>
      <c r="D10" s="1" t="s">
        <v>268</v>
      </c>
      <c r="E10" s="4">
        <v>11451884.65206926</v>
      </c>
    </row>
    <row r="11" spans="1:5" ht="15">
      <c r="A11" t="s">
        <v>9</v>
      </c>
      <c r="B11" s="1" t="s">
        <v>267</v>
      </c>
      <c r="C11" s="1" t="s">
        <v>268</v>
      </c>
      <c r="D11" s="1" t="s">
        <v>268</v>
      </c>
      <c r="E11" s="4" t="s">
        <v>274</v>
      </c>
    </row>
    <row r="12" spans="1:5" ht="15">
      <c r="A12" t="s">
        <v>10</v>
      </c>
      <c r="B12" s="1" t="s">
        <v>267</v>
      </c>
      <c r="C12" s="1" t="s">
        <v>268</v>
      </c>
      <c r="D12" s="1" t="s">
        <v>268</v>
      </c>
      <c r="E12" s="4">
        <v>4285886.083463902</v>
      </c>
    </row>
    <row r="13" spans="1:5" ht="15">
      <c r="A13" t="s">
        <v>11</v>
      </c>
      <c r="B13" s="1" t="s">
        <v>267</v>
      </c>
      <c r="C13" s="1" t="s">
        <v>268</v>
      </c>
      <c r="D13" s="1" t="s">
        <v>268</v>
      </c>
      <c r="E13" s="4">
        <v>5632699.408486591</v>
      </c>
    </row>
    <row r="14" spans="1:5" ht="15">
      <c r="A14" t="s">
        <v>12</v>
      </c>
      <c r="B14" s="1" t="s">
        <v>267</v>
      </c>
      <c r="C14" s="1" t="s">
        <v>268</v>
      </c>
      <c r="D14" s="1" t="s">
        <v>268</v>
      </c>
      <c r="E14" s="4">
        <v>1074427.5902867795</v>
      </c>
    </row>
    <row r="15" spans="1:5" ht="15">
      <c r="A15" t="s">
        <v>13</v>
      </c>
      <c r="B15" s="1" t="s">
        <v>267</v>
      </c>
      <c r="C15" s="1" t="s">
        <v>268</v>
      </c>
      <c r="D15" s="1" t="s">
        <v>268</v>
      </c>
      <c r="E15" s="4">
        <v>2324565.9510610043</v>
      </c>
    </row>
    <row r="16" spans="1:5" ht="15">
      <c r="A16" t="s">
        <v>14</v>
      </c>
      <c r="B16" s="1" t="s">
        <v>267</v>
      </c>
      <c r="C16" s="1" t="s">
        <v>268</v>
      </c>
      <c r="D16" s="1" t="s">
        <v>268</v>
      </c>
      <c r="E16" s="4">
        <v>5392301.90120525</v>
      </c>
    </row>
    <row r="17" spans="1:5" ht="15">
      <c r="A17" t="s">
        <v>15</v>
      </c>
      <c r="B17" s="1" t="s">
        <v>267</v>
      </c>
      <c r="C17" s="1" t="s">
        <v>268</v>
      </c>
      <c r="D17" s="1" t="s">
        <v>268</v>
      </c>
      <c r="E17" s="4">
        <v>5146824.355713547</v>
      </c>
    </row>
    <row r="18" spans="1:5" ht="15">
      <c r="A18" t="s">
        <v>16</v>
      </c>
      <c r="B18" s="1" t="s">
        <v>267</v>
      </c>
      <c r="C18" s="1" t="s">
        <v>268</v>
      </c>
      <c r="D18" s="1" t="s">
        <v>268</v>
      </c>
      <c r="E18" s="4" t="s">
        <v>274</v>
      </c>
    </row>
    <row r="19" spans="1:5" ht="15">
      <c r="A19" t="s">
        <v>17</v>
      </c>
      <c r="B19" s="1" t="s">
        <v>267</v>
      </c>
      <c r="C19" s="1" t="s">
        <v>268</v>
      </c>
      <c r="D19" s="1" t="s">
        <v>268</v>
      </c>
      <c r="E19" s="4">
        <v>1781039.194103694</v>
      </c>
    </row>
    <row r="20" spans="1:5" ht="15">
      <c r="A20" t="s">
        <v>18</v>
      </c>
      <c r="B20" s="1" t="s">
        <v>267</v>
      </c>
      <c r="C20" s="1" t="s">
        <v>268</v>
      </c>
      <c r="D20" s="1" t="s">
        <v>268</v>
      </c>
      <c r="E20" s="4">
        <v>4532210.465725538</v>
      </c>
    </row>
    <row r="21" spans="1:5" ht="15">
      <c r="A21" t="s">
        <v>19</v>
      </c>
      <c r="B21" s="1" t="s">
        <v>267</v>
      </c>
      <c r="C21" s="1" t="s">
        <v>268</v>
      </c>
      <c r="D21" s="1" t="s">
        <v>268</v>
      </c>
      <c r="E21" s="4" t="s">
        <v>274</v>
      </c>
    </row>
    <row r="22" spans="1:5" ht="15">
      <c r="A22" t="s">
        <v>20</v>
      </c>
      <c r="B22" s="1" t="s">
        <v>267</v>
      </c>
      <c r="C22" s="1" t="s">
        <v>268</v>
      </c>
      <c r="D22" s="1" t="s">
        <v>268</v>
      </c>
      <c r="E22" s="4">
        <v>6613790.261142351</v>
      </c>
    </row>
    <row r="23" spans="1:5" ht="15">
      <c r="A23" t="s">
        <v>21</v>
      </c>
      <c r="B23" s="1" t="s">
        <v>267</v>
      </c>
      <c r="C23" s="1" t="s">
        <v>268</v>
      </c>
      <c r="D23" s="1" t="s">
        <v>268</v>
      </c>
      <c r="E23" s="4">
        <v>2611843.0451457156</v>
      </c>
    </row>
    <row r="24" spans="1:5" ht="15">
      <c r="A24" t="s">
        <v>22</v>
      </c>
      <c r="B24" s="1" t="s">
        <v>267</v>
      </c>
      <c r="C24" s="1" t="s">
        <v>268</v>
      </c>
      <c r="D24" s="1" t="s">
        <v>268</v>
      </c>
      <c r="E24" s="4">
        <v>4050723.835053768</v>
      </c>
    </row>
    <row r="25" spans="1:5" ht="15">
      <c r="A25" t="s">
        <v>23</v>
      </c>
      <c r="B25" s="1" t="s">
        <v>267</v>
      </c>
      <c r="C25" s="1" t="s">
        <v>268</v>
      </c>
      <c r="D25" s="1" t="s">
        <v>268</v>
      </c>
      <c r="E25" s="4" t="s">
        <v>274</v>
      </c>
    </row>
    <row r="26" spans="1:5" ht="15">
      <c r="A26" t="s">
        <v>24</v>
      </c>
      <c r="B26" s="1" t="s">
        <v>267</v>
      </c>
      <c r="C26" s="1" t="s">
        <v>268</v>
      </c>
      <c r="D26" s="1" t="s">
        <v>268</v>
      </c>
      <c r="E26" s="4">
        <v>1472540.0954898344</v>
      </c>
    </row>
    <row r="27" spans="1:5" ht="15">
      <c r="A27" t="s">
        <v>25</v>
      </c>
      <c r="B27" s="1" t="s">
        <v>267</v>
      </c>
      <c r="C27" s="1" t="s">
        <v>268</v>
      </c>
      <c r="D27" s="1" t="s">
        <v>268</v>
      </c>
      <c r="E27" s="4">
        <v>5469817.92034088</v>
      </c>
    </row>
    <row r="28" spans="1:5" ht="15">
      <c r="A28" t="s">
        <v>26</v>
      </c>
      <c r="B28" s="1" t="s">
        <v>267</v>
      </c>
      <c r="C28" s="1" t="s">
        <v>268</v>
      </c>
      <c r="D28" s="1" t="s">
        <v>268</v>
      </c>
      <c r="E28" s="4">
        <v>8402866.545286456</v>
      </c>
    </row>
    <row r="29" spans="1:5" ht="15">
      <c r="A29" t="s">
        <v>27</v>
      </c>
      <c r="B29" s="1" t="s">
        <v>267</v>
      </c>
      <c r="C29" s="1" t="s">
        <v>268</v>
      </c>
      <c r="D29" s="1" t="s">
        <v>268</v>
      </c>
      <c r="E29" s="4">
        <v>8146181.675117941</v>
      </c>
    </row>
    <row r="30" spans="1:5" ht="15" customHeight="1">
      <c r="A30" t="s">
        <v>28</v>
      </c>
      <c r="B30" s="1" t="s">
        <v>267</v>
      </c>
      <c r="C30" s="1" t="s">
        <v>268</v>
      </c>
      <c r="D30" s="1" t="s">
        <v>268</v>
      </c>
      <c r="E30" s="4">
        <v>4037018.2436647234</v>
      </c>
    </row>
    <row r="31" spans="1:5" ht="15">
      <c r="A31" t="s">
        <v>29</v>
      </c>
      <c r="B31" s="1" t="s">
        <v>267</v>
      </c>
      <c r="C31" s="1" t="s">
        <v>268</v>
      </c>
      <c r="D31" s="1" t="s">
        <v>268</v>
      </c>
      <c r="E31" s="4">
        <v>3608502.137120678</v>
      </c>
    </row>
    <row r="32" spans="1:5" ht="15">
      <c r="A32" t="s">
        <v>30</v>
      </c>
      <c r="B32" s="1" t="s">
        <v>267</v>
      </c>
      <c r="C32" s="1" t="s">
        <v>268</v>
      </c>
      <c r="D32" s="1" t="s">
        <v>268</v>
      </c>
      <c r="E32" s="4">
        <v>11694989.679232202</v>
      </c>
    </row>
    <row r="33" spans="1:5" ht="15">
      <c r="A33" t="s">
        <v>31</v>
      </c>
      <c r="B33" s="1" t="s">
        <v>267</v>
      </c>
      <c r="C33" s="1" t="s">
        <v>268</v>
      </c>
      <c r="D33" s="1" t="s">
        <v>268</v>
      </c>
      <c r="E33" s="4">
        <v>9099837.767173711</v>
      </c>
    </row>
    <row r="34" spans="1:5" ht="15">
      <c r="A34" t="s">
        <v>32</v>
      </c>
      <c r="B34" s="1" t="s">
        <v>267</v>
      </c>
      <c r="C34" s="1" t="s">
        <v>268</v>
      </c>
      <c r="D34" s="1" t="s">
        <v>268</v>
      </c>
      <c r="E34" s="4">
        <v>6990449.895643479</v>
      </c>
    </row>
    <row r="35" spans="1:5" ht="15">
      <c r="A35" t="s">
        <v>33</v>
      </c>
      <c r="B35" s="1" t="s">
        <v>267</v>
      </c>
      <c r="C35" s="1" t="s">
        <v>268</v>
      </c>
      <c r="D35" s="1" t="s">
        <v>268</v>
      </c>
      <c r="E35" s="4" t="s">
        <v>274</v>
      </c>
    </row>
    <row r="36" spans="1:5" ht="15">
      <c r="A36" t="s">
        <v>34</v>
      </c>
      <c r="B36" s="1" t="s">
        <v>267</v>
      </c>
      <c r="C36" s="1" t="s">
        <v>268</v>
      </c>
      <c r="D36" s="1" t="s">
        <v>268</v>
      </c>
      <c r="E36" s="4">
        <v>7412426.103837811</v>
      </c>
    </row>
    <row r="37" spans="1:5" ht="15">
      <c r="A37" t="s">
        <v>35</v>
      </c>
      <c r="B37" s="1" t="s">
        <v>267</v>
      </c>
      <c r="C37" s="1" t="s">
        <v>268</v>
      </c>
      <c r="D37" s="1" t="s">
        <v>268</v>
      </c>
      <c r="E37" s="4">
        <v>9332013.491476418</v>
      </c>
    </row>
    <row r="38" spans="1:5" ht="15">
      <c r="A38" t="s">
        <v>36</v>
      </c>
      <c r="B38" s="1" t="s">
        <v>267</v>
      </c>
      <c r="C38" s="1" t="s">
        <v>268</v>
      </c>
      <c r="D38" s="1" t="s">
        <v>268</v>
      </c>
      <c r="E38" s="4">
        <v>5099685.412869268</v>
      </c>
    </row>
    <row r="39" spans="1:5" ht="15">
      <c r="A39" t="s">
        <v>37</v>
      </c>
      <c r="B39" s="1" t="s">
        <v>267</v>
      </c>
      <c r="C39" s="1" t="s">
        <v>268</v>
      </c>
      <c r="D39" s="1" t="s">
        <v>268</v>
      </c>
      <c r="E39" s="4">
        <v>4975741.715183365</v>
      </c>
    </row>
    <row r="40" spans="1:5" ht="15">
      <c r="A40" t="s">
        <v>38</v>
      </c>
      <c r="B40" s="1" t="s">
        <v>267</v>
      </c>
      <c r="C40" s="1" t="s">
        <v>268</v>
      </c>
      <c r="D40" s="1" t="s">
        <v>268</v>
      </c>
      <c r="E40" s="4" t="s">
        <v>274</v>
      </c>
    </row>
    <row r="41" spans="1:5" ht="15">
      <c r="A41" t="s">
        <v>39</v>
      </c>
      <c r="B41" s="1" t="s">
        <v>267</v>
      </c>
      <c r="C41" s="1" t="s">
        <v>268</v>
      </c>
      <c r="D41" s="1" t="s">
        <v>268</v>
      </c>
      <c r="E41" s="4">
        <v>2595144.052784525</v>
      </c>
    </row>
    <row r="42" spans="1:5" ht="15">
      <c r="A42" t="s">
        <v>40</v>
      </c>
      <c r="B42" s="1" t="s">
        <v>267</v>
      </c>
      <c r="C42" s="1" t="s">
        <v>268</v>
      </c>
      <c r="D42" s="1" t="s">
        <v>268</v>
      </c>
      <c r="E42" s="4">
        <v>10724853.672077067</v>
      </c>
    </row>
    <row r="43" spans="1:5" ht="15">
      <c r="A43" t="s">
        <v>41</v>
      </c>
      <c r="B43" s="1" t="s">
        <v>267</v>
      </c>
      <c r="C43" s="1" t="s">
        <v>268</v>
      </c>
      <c r="D43" s="1" t="s">
        <v>268</v>
      </c>
      <c r="E43" s="4">
        <v>3518219.709835049</v>
      </c>
    </row>
    <row r="44" spans="1:5" ht="15">
      <c r="A44" t="s">
        <v>42</v>
      </c>
      <c r="B44" s="1" t="s">
        <v>267</v>
      </c>
      <c r="C44" s="1" t="s">
        <v>268</v>
      </c>
      <c r="D44" s="1" t="s">
        <v>268</v>
      </c>
      <c r="E44" s="4">
        <v>6160242.3670136975</v>
      </c>
    </row>
    <row r="45" spans="1:5" ht="15">
      <c r="A45" t="s">
        <v>43</v>
      </c>
      <c r="B45" s="1" t="s">
        <v>267</v>
      </c>
      <c r="C45" s="1" t="s">
        <v>268</v>
      </c>
      <c r="D45" s="1" t="s">
        <v>268</v>
      </c>
      <c r="E45" s="4" t="s">
        <v>274</v>
      </c>
    </row>
    <row r="46" spans="1:5" ht="15">
      <c r="A46" t="s">
        <v>44</v>
      </c>
      <c r="B46" s="1" t="s">
        <v>267</v>
      </c>
      <c r="C46" s="1" t="s">
        <v>268</v>
      </c>
      <c r="D46" s="1" t="s">
        <v>268</v>
      </c>
      <c r="E46" s="4">
        <v>6465187.108976022</v>
      </c>
    </row>
    <row r="47" spans="1:5" ht="15">
      <c r="A47" t="s">
        <v>45</v>
      </c>
      <c r="B47" s="1" t="s">
        <v>267</v>
      </c>
      <c r="C47" s="1" t="s">
        <v>268</v>
      </c>
      <c r="D47" s="1" t="s">
        <v>268</v>
      </c>
      <c r="E47" s="4">
        <v>5384167.552649499</v>
      </c>
    </row>
    <row r="48" spans="1:5" ht="15">
      <c r="A48" t="s">
        <v>46</v>
      </c>
      <c r="B48" s="1" t="s">
        <v>267</v>
      </c>
      <c r="C48" s="1" t="s">
        <v>268</v>
      </c>
      <c r="D48" s="1" t="s">
        <v>268</v>
      </c>
      <c r="E48" s="4">
        <v>6740089.776199834</v>
      </c>
    </row>
    <row r="49" spans="1:5" ht="15">
      <c r="A49" t="s">
        <v>47</v>
      </c>
      <c r="B49" s="1" t="s">
        <v>267</v>
      </c>
      <c r="C49" s="1" t="s">
        <v>268</v>
      </c>
      <c r="D49" s="1" t="s">
        <v>268</v>
      </c>
      <c r="E49" s="4">
        <v>5128013.183473748</v>
      </c>
    </row>
    <row r="50" spans="1:5" ht="15">
      <c r="A50" t="s">
        <v>48</v>
      </c>
      <c r="B50" s="1" t="s">
        <v>267</v>
      </c>
      <c r="C50" s="1" t="s">
        <v>268</v>
      </c>
      <c r="D50" s="1" t="s">
        <v>268</v>
      </c>
      <c r="E50" s="4">
        <v>6911863.050429858</v>
      </c>
    </row>
    <row r="51" spans="1:5" ht="15">
      <c r="A51" t="s">
        <v>49</v>
      </c>
      <c r="B51" s="1" t="s">
        <v>267</v>
      </c>
      <c r="C51" s="1" t="s">
        <v>268</v>
      </c>
      <c r="D51" s="1" t="s">
        <v>268</v>
      </c>
      <c r="E51" s="4">
        <v>7433235.496483697</v>
      </c>
    </row>
    <row r="52" spans="1:5" ht="15">
      <c r="A52" t="s">
        <v>50</v>
      </c>
      <c r="B52" s="1" t="s">
        <v>267</v>
      </c>
      <c r="C52" s="1" t="s">
        <v>268</v>
      </c>
      <c r="D52" s="1" t="s">
        <v>268</v>
      </c>
      <c r="E52" s="4">
        <v>3246312.408401875</v>
      </c>
    </row>
    <row r="53" spans="1:5" ht="15">
      <c r="A53" t="s">
        <v>51</v>
      </c>
      <c r="B53" s="1" t="s">
        <v>267</v>
      </c>
      <c r="C53" s="1" t="s">
        <v>268</v>
      </c>
      <c r="D53" s="1" t="s">
        <v>268</v>
      </c>
      <c r="E53" s="4">
        <v>5612539.388352222</v>
      </c>
    </row>
    <row r="54" spans="1:5" ht="15">
      <c r="A54" t="s">
        <v>52</v>
      </c>
      <c r="B54" s="1" t="s">
        <v>267</v>
      </c>
      <c r="C54" s="1" t="s">
        <v>268</v>
      </c>
      <c r="D54" s="1" t="s">
        <v>268</v>
      </c>
      <c r="E54" s="4" t="s">
        <v>274</v>
      </c>
    </row>
    <row r="55" spans="1:5" ht="15">
      <c r="A55" t="s">
        <v>53</v>
      </c>
      <c r="B55" s="1" t="s">
        <v>267</v>
      </c>
      <c r="C55" s="1" t="s">
        <v>268</v>
      </c>
      <c r="D55" s="1" t="s">
        <v>268</v>
      </c>
      <c r="E55" s="4">
        <v>3062240.3528228835</v>
      </c>
    </row>
    <row r="56" spans="1:5" ht="15">
      <c r="A56" t="s">
        <v>54</v>
      </c>
      <c r="B56" s="1" t="s">
        <v>267</v>
      </c>
      <c r="C56" s="1" t="s">
        <v>268</v>
      </c>
      <c r="D56" s="1" t="s">
        <v>268</v>
      </c>
      <c r="E56" s="4">
        <v>7850293.7639932325</v>
      </c>
    </row>
    <row r="57" spans="1:5" ht="15">
      <c r="A57" t="s">
        <v>55</v>
      </c>
      <c r="B57" s="1" t="s">
        <v>267</v>
      </c>
      <c r="C57" s="1" t="s">
        <v>268</v>
      </c>
      <c r="D57" s="1" t="s">
        <v>268</v>
      </c>
      <c r="E57" s="4">
        <v>5889327.298918846</v>
      </c>
    </row>
    <row r="58" spans="1:5" ht="15">
      <c r="A58" t="s">
        <v>56</v>
      </c>
      <c r="B58" s="1" t="s">
        <v>267</v>
      </c>
      <c r="C58" s="1" t="s">
        <v>268</v>
      </c>
      <c r="D58" s="1" t="s">
        <v>268</v>
      </c>
      <c r="E58" s="4">
        <v>5432414.6531231105</v>
      </c>
    </row>
    <row r="59" spans="1:5" ht="15">
      <c r="A59" t="s">
        <v>57</v>
      </c>
      <c r="B59" s="1" t="s">
        <v>267</v>
      </c>
      <c r="C59" s="1" t="s">
        <v>268</v>
      </c>
      <c r="D59" s="1" t="s">
        <v>268</v>
      </c>
      <c r="E59" s="4">
        <v>7230171.505363667</v>
      </c>
    </row>
    <row r="60" spans="1:5" ht="15">
      <c r="A60" t="s">
        <v>58</v>
      </c>
      <c r="B60" s="1" t="s">
        <v>267</v>
      </c>
      <c r="C60" s="1" t="s">
        <v>268</v>
      </c>
      <c r="D60" s="1" t="s">
        <v>268</v>
      </c>
      <c r="E60" s="4">
        <v>7350525.479665185</v>
      </c>
    </row>
    <row r="61" spans="1:5" ht="15">
      <c r="A61" t="s">
        <v>59</v>
      </c>
      <c r="B61" s="1" t="s">
        <v>267</v>
      </c>
      <c r="C61" s="1" t="s">
        <v>268</v>
      </c>
      <c r="D61" s="1" t="s">
        <v>268</v>
      </c>
      <c r="E61" s="4">
        <v>9215849.49260851</v>
      </c>
    </row>
    <row r="62" spans="1:5" ht="15">
      <c r="A62" t="s">
        <v>60</v>
      </c>
      <c r="B62" s="1" t="s">
        <v>267</v>
      </c>
      <c r="C62" s="1" t="s">
        <v>268</v>
      </c>
      <c r="D62" s="1" t="s">
        <v>268</v>
      </c>
      <c r="E62" s="4">
        <v>2889276.3985868734</v>
      </c>
    </row>
    <row r="63" spans="1:5" ht="15">
      <c r="A63" t="s">
        <v>61</v>
      </c>
      <c r="B63" s="1" t="s">
        <v>267</v>
      </c>
      <c r="C63" s="1" t="s">
        <v>268</v>
      </c>
      <c r="D63" s="1" t="s">
        <v>268</v>
      </c>
      <c r="E63" s="4">
        <v>3664802.0461826352</v>
      </c>
    </row>
    <row r="64" spans="1:5" ht="15">
      <c r="A64" t="s">
        <v>62</v>
      </c>
      <c r="B64" s="1" t="s">
        <v>267</v>
      </c>
      <c r="C64" s="1" t="s">
        <v>268</v>
      </c>
      <c r="D64" s="1" t="s">
        <v>268</v>
      </c>
      <c r="E64" s="4">
        <v>7923570.687232961</v>
      </c>
    </row>
    <row r="65" spans="1:5" ht="15">
      <c r="A65" t="s">
        <v>63</v>
      </c>
      <c r="B65" s="1" t="s">
        <v>267</v>
      </c>
      <c r="C65" s="1" t="s">
        <v>268</v>
      </c>
      <c r="D65" s="1" t="s">
        <v>268</v>
      </c>
      <c r="E65" s="4">
        <v>10824040.656767204</v>
      </c>
    </row>
    <row r="66" spans="1:5" ht="15">
      <c r="A66" t="s">
        <v>64</v>
      </c>
      <c r="B66" s="1" t="s">
        <v>267</v>
      </c>
      <c r="C66" s="1" t="s">
        <v>268</v>
      </c>
      <c r="D66" s="1" t="s">
        <v>268</v>
      </c>
      <c r="E66" s="4" t="s">
        <v>274</v>
      </c>
    </row>
    <row r="67" spans="1:5" ht="15">
      <c r="A67" t="s">
        <v>65</v>
      </c>
      <c r="B67" s="1" t="s">
        <v>267</v>
      </c>
      <c r="C67" s="1" t="s">
        <v>268</v>
      </c>
      <c r="D67" s="1" t="s">
        <v>268</v>
      </c>
      <c r="E67" s="4">
        <v>9915464.377776382</v>
      </c>
    </row>
    <row r="68" spans="1:5" ht="15">
      <c r="A68" t="s">
        <v>66</v>
      </c>
      <c r="B68" s="1" t="s">
        <v>267</v>
      </c>
      <c r="C68" s="1" t="s">
        <v>268</v>
      </c>
      <c r="D68" s="1" t="s">
        <v>268</v>
      </c>
      <c r="E68" s="4" t="s">
        <v>274</v>
      </c>
    </row>
    <row r="69" spans="1:5" ht="15">
      <c r="A69" t="s">
        <v>67</v>
      </c>
      <c r="B69" s="1" t="s">
        <v>267</v>
      </c>
      <c r="C69" s="1" t="s">
        <v>268</v>
      </c>
      <c r="D69" s="1" t="s">
        <v>268</v>
      </c>
      <c r="E69" s="4" t="s">
        <v>274</v>
      </c>
    </row>
    <row r="70" spans="1:5" ht="15">
      <c r="A70" t="s">
        <v>68</v>
      </c>
      <c r="B70" s="1" t="s">
        <v>267</v>
      </c>
      <c r="C70" s="1" t="s">
        <v>268</v>
      </c>
      <c r="D70" s="1" t="s">
        <v>268</v>
      </c>
      <c r="E70" s="4">
        <v>6450492.231476393</v>
      </c>
    </row>
    <row r="71" spans="1:5" ht="15">
      <c r="A71" t="s">
        <v>69</v>
      </c>
      <c r="B71" s="1" t="s">
        <v>267</v>
      </c>
      <c r="C71" s="1" t="s">
        <v>268</v>
      </c>
      <c r="D71" s="1" t="s">
        <v>268</v>
      </c>
      <c r="E71" s="4">
        <v>5636027.811011576</v>
      </c>
    </row>
    <row r="72" spans="1:5" ht="15">
      <c r="A72" t="s">
        <v>70</v>
      </c>
      <c r="B72" s="1" t="s">
        <v>267</v>
      </c>
      <c r="C72" s="1" t="s">
        <v>268</v>
      </c>
      <c r="D72" s="1" t="s">
        <v>268</v>
      </c>
      <c r="E72" s="4">
        <v>3887825.645950877</v>
      </c>
    </row>
    <row r="73" spans="1:5" ht="15">
      <c r="A73" t="s">
        <v>71</v>
      </c>
      <c r="B73" s="1" t="s">
        <v>267</v>
      </c>
      <c r="C73" s="1" t="s">
        <v>268</v>
      </c>
      <c r="D73" s="1" t="s">
        <v>268</v>
      </c>
      <c r="E73" s="4">
        <v>4956217.31383107</v>
      </c>
    </row>
    <row r="74" spans="1:5" ht="15">
      <c r="A74" t="s">
        <v>72</v>
      </c>
      <c r="B74" s="1" t="s">
        <v>267</v>
      </c>
      <c r="C74" s="1" t="s">
        <v>268</v>
      </c>
      <c r="D74" s="1" t="s">
        <v>268</v>
      </c>
      <c r="E74" s="4">
        <v>7286199.28706452</v>
      </c>
    </row>
    <row r="75" spans="1:5" ht="15">
      <c r="A75" t="s">
        <v>73</v>
      </c>
      <c r="B75" s="1" t="s">
        <v>267</v>
      </c>
      <c r="C75" s="1" t="s">
        <v>268</v>
      </c>
      <c r="D75" s="1" t="s">
        <v>268</v>
      </c>
      <c r="E75" s="4">
        <v>11239614.503906243</v>
      </c>
    </row>
    <row r="76" spans="1:5" ht="15">
      <c r="A76" t="s">
        <v>74</v>
      </c>
      <c r="B76" s="1" t="s">
        <v>267</v>
      </c>
      <c r="C76" s="1" t="s">
        <v>268</v>
      </c>
      <c r="D76" s="1" t="s">
        <v>268</v>
      </c>
      <c r="E76" s="4">
        <v>6250634.824134864</v>
      </c>
    </row>
    <row r="77" spans="1:5" ht="15">
      <c r="A77" t="s">
        <v>75</v>
      </c>
      <c r="B77" s="1" t="s">
        <v>267</v>
      </c>
      <c r="C77" s="1" t="s">
        <v>268</v>
      </c>
      <c r="D77" s="1" t="s">
        <v>268</v>
      </c>
      <c r="E77" s="4">
        <v>1743956.1923000766</v>
      </c>
    </row>
    <row r="78" spans="1:5" ht="15">
      <c r="A78" t="s">
        <v>76</v>
      </c>
      <c r="B78" s="1" t="s">
        <v>267</v>
      </c>
      <c r="C78" s="1" t="s">
        <v>268</v>
      </c>
      <c r="D78" s="1" t="s">
        <v>268</v>
      </c>
      <c r="E78" s="4" t="s">
        <v>274</v>
      </c>
    </row>
    <row r="79" spans="1:5" ht="15">
      <c r="A79" t="s">
        <v>77</v>
      </c>
      <c r="B79" s="1" t="s">
        <v>267</v>
      </c>
      <c r="C79" s="1" t="s">
        <v>268</v>
      </c>
      <c r="D79" s="1" t="s">
        <v>268</v>
      </c>
      <c r="E79" s="4">
        <v>11434354.54148607</v>
      </c>
    </row>
    <row r="80" spans="1:5" ht="15">
      <c r="A80" t="s">
        <v>78</v>
      </c>
      <c r="B80" s="1" t="s">
        <v>267</v>
      </c>
      <c r="C80" s="1" t="s">
        <v>268</v>
      </c>
      <c r="D80" s="1" t="s">
        <v>268</v>
      </c>
      <c r="E80" s="4">
        <v>6318197.072791402</v>
      </c>
    </row>
    <row r="81" spans="1:5" ht="15">
      <c r="A81" t="s">
        <v>79</v>
      </c>
      <c r="B81" s="1" t="s">
        <v>267</v>
      </c>
      <c r="C81" s="1" t="s">
        <v>268</v>
      </c>
      <c r="D81" s="1" t="s">
        <v>268</v>
      </c>
      <c r="E81" s="4">
        <v>12759006.678740563</v>
      </c>
    </row>
    <row r="82" spans="1:5" ht="15">
      <c r="A82" t="s">
        <v>80</v>
      </c>
      <c r="B82" s="1" t="s">
        <v>267</v>
      </c>
      <c r="C82" s="1" t="s">
        <v>268</v>
      </c>
      <c r="D82" s="1" t="s">
        <v>268</v>
      </c>
      <c r="E82" s="4">
        <v>17755796.512016557</v>
      </c>
    </row>
    <row r="83" spans="1:5" ht="15">
      <c r="A83" t="s">
        <v>81</v>
      </c>
      <c r="B83" s="1" t="s">
        <v>267</v>
      </c>
      <c r="C83" s="1" t="s">
        <v>268</v>
      </c>
      <c r="D83" s="1" t="s">
        <v>268</v>
      </c>
      <c r="E83" s="4">
        <v>18634800.307888392</v>
      </c>
    </row>
    <row r="84" spans="1:5" ht="15">
      <c r="A84" t="s">
        <v>82</v>
      </c>
      <c r="B84" s="1" t="s">
        <v>267</v>
      </c>
      <c r="C84" s="1" t="s">
        <v>268</v>
      </c>
      <c r="D84" s="1" t="s">
        <v>268</v>
      </c>
      <c r="E84" s="4">
        <v>3997219.862705539</v>
      </c>
    </row>
    <row r="85" spans="1:5" ht="15">
      <c r="A85" t="s">
        <v>83</v>
      </c>
      <c r="B85" s="1" t="s">
        <v>267</v>
      </c>
      <c r="C85" s="1" t="s">
        <v>268</v>
      </c>
      <c r="D85" s="1" t="s">
        <v>268</v>
      </c>
      <c r="E85" s="4">
        <v>1195424.0602350915</v>
      </c>
    </row>
    <row r="86" spans="1:5" ht="15">
      <c r="A86" t="s">
        <v>84</v>
      </c>
      <c r="B86" s="1" t="s">
        <v>267</v>
      </c>
      <c r="C86" s="1" t="s">
        <v>268</v>
      </c>
      <c r="D86" s="1" t="s">
        <v>268</v>
      </c>
      <c r="E86" s="4" t="s">
        <v>274</v>
      </c>
    </row>
    <row r="87" spans="1:5" ht="15">
      <c r="A87" t="s">
        <v>85</v>
      </c>
      <c r="B87" s="1" t="s">
        <v>267</v>
      </c>
      <c r="C87" s="1" t="s">
        <v>268</v>
      </c>
      <c r="D87" s="1" t="s">
        <v>268</v>
      </c>
      <c r="E87" s="4">
        <v>3797150.254966903</v>
      </c>
    </row>
    <row r="88" spans="1:5" ht="15">
      <c r="A88" t="s">
        <v>86</v>
      </c>
      <c r="B88" s="1" t="s">
        <v>267</v>
      </c>
      <c r="C88" s="1" t="s">
        <v>268</v>
      </c>
      <c r="D88" s="1" t="s">
        <v>268</v>
      </c>
      <c r="E88" s="4">
        <v>4351243.805772724</v>
      </c>
    </row>
    <row r="89" spans="1:5" ht="15">
      <c r="A89" t="s">
        <v>87</v>
      </c>
      <c r="B89" s="1" t="s">
        <v>267</v>
      </c>
      <c r="C89" s="1" t="s">
        <v>268</v>
      </c>
      <c r="D89" s="1" t="s">
        <v>268</v>
      </c>
      <c r="E89" s="4">
        <v>8673616.568628004</v>
      </c>
    </row>
    <row r="90" spans="1:5" ht="15">
      <c r="A90" t="s">
        <v>88</v>
      </c>
      <c r="B90" s="1" t="s">
        <v>267</v>
      </c>
      <c r="C90" s="1" t="s">
        <v>268</v>
      </c>
      <c r="D90" s="1" t="s">
        <v>268</v>
      </c>
      <c r="E90" s="4">
        <v>4367652.987406384</v>
      </c>
    </row>
    <row r="91" spans="1:5" ht="15">
      <c r="A91" t="s">
        <v>89</v>
      </c>
      <c r="B91" s="1" t="s">
        <v>267</v>
      </c>
      <c r="C91" s="1" t="s">
        <v>268</v>
      </c>
      <c r="D91" s="1" t="s">
        <v>268</v>
      </c>
      <c r="E91" s="4">
        <v>3170810.3282202664</v>
      </c>
    </row>
    <row r="92" spans="1:5" ht="15">
      <c r="A92" t="s">
        <v>90</v>
      </c>
      <c r="B92" s="1" t="s">
        <v>267</v>
      </c>
      <c r="C92" s="1" t="s">
        <v>268</v>
      </c>
      <c r="D92" s="1" t="s">
        <v>268</v>
      </c>
      <c r="E92" s="4">
        <v>4028464.4063609885</v>
      </c>
    </row>
    <row r="93" spans="1:5" ht="15">
      <c r="A93" t="s">
        <v>91</v>
      </c>
      <c r="B93" s="1" t="s">
        <v>267</v>
      </c>
      <c r="C93" s="1" t="s">
        <v>268</v>
      </c>
      <c r="D93" s="1" t="s">
        <v>268</v>
      </c>
      <c r="E93" s="4">
        <v>6508905.302826203</v>
      </c>
    </row>
    <row r="94" spans="1:5" ht="15">
      <c r="A94" t="s">
        <v>92</v>
      </c>
      <c r="B94" s="1" t="s">
        <v>267</v>
      </c>
      <c r="C94" s="1" t="s">
        <v>268</v>
      </c>
      <c r="D94" s="1" t="s">
        <v>268</v>
      </c>
      <c r="E94" s="4">
        <v>9108285.504278893</v>
      </c>
    </row>
    <row r="95" spans="1:5" ht="15">
      <c r="A95" t="s">
        <v>93</v>
      </c>
      <c r="B95" s="1" t="s">
        <v>267</v>
      </c>
      <c r="C95" s="1" t="s">
        <v>268</v>
      </c>
      <c r="D95" s="1" t="s">
        <v>268</v>
      </c>
      <c r="E95" s="4" t="s">
        <v>274</v>
      </c>
    </row>
    <row r="96" spans="1:5" ht="15">
      <c r="A96" t="s">
        <v>94</v>
      </c>
      <c r="B96" s="1" t="s">
        <v>267</v>
      </c>
      <c r="C96" s="1" t="s">
        <v>268</v>
      </c>
      <c r="D96" s="1" t="s">
        <v>268</v>
      </c>
      <c r="E96" s="4">
        <v>10447896.787120154</v>
      </c>
    </row>
    <row r="97" spans="1:5" ht="15">
      <c r="A97" t="s">
        <v>95</v>
      </c>
      <c r="B97" s="1" t="s">
        <v>267</v>
      </c>
      <c r="C97" s="1" t="s">
        <v>268</v>
      </c>
      <c r="D97" s="1" t="s">
        <v>268</v>
      </c>
      <c r="E97" s="4">
        <v>3769731.212914847</v>
      </c>
    </row>
    <row r="98" spans="1:5" ht="15">
      <c r="A98" t="s">
        <v>96</v>
      </c>
      <c r="B98" s="1" t="s">
        <v>267</v>
      </c>
      <c r="C98" s="1" t="s">
        <v>268</v>
      </c>
      <c r="D98" s="1" t="s">
        <v>268</v>
      </c>
      <c r="E98" s="4" t="s">
        <v>274</v>
      </c>
    </row>
    <row r="99" spans="1:5" ht="15">
      <c r="A99" t="s">
        <v>97</v>
      </c>
      <c r="B99" s="1" t="s">
        <v>267</v>
      </c>
      <c r="C99" s="1" t="s">
        <v>268</v>
      </c>
      <c r="D99" s="1" t="s">
        <v>268</v>
      </c>
      <c r="E99" s="4">
        <v>3514492.449156242</v>
      </c>
    </row>
    <row r="100" spans="1:5" ht="15">
      <c r="A100" t="s">
        <v>98</v>
      </c>
      <c r="B100" s="1" t="s">
        <v>267</v>
      </c>
      <c r="C100" s="1" t="s">
        <v>268</v>
      </c>
      <c r="D100" s="1" t="s">
        <v>268</v>
      </c>
      <c r="E100" s="4">
        <v>7730702.139266505</v>
      </c>
    </row>
    <row r="101" spans="1:5" ht="15">
      <c r="A101" t="s">
        <v>99</v>
      </c>
      <c r="B101" s="1" t="s">
        <v>267</v>
      </c>
      <c r="C101" s="1" t="s">
        <v>268</v>
      </c>
      <c r="D101" s="1" t="s">
        <v>268</v>
      </c>
      <c r="E101" s="4">
        <v>3029199.9650659957</v>
      </c>
    </row>
    <row r="102" spans="1:5" ht="15">
      <c r="A102" t="s">
        <v>100</v>
      </c>
      <c r="B102" s="1" t="s">
        <v>267</v>
      </c>
      <c r="C102" s="1" t="s">
        <v>268</v>
      </c>
      <c r="D102" s="1" t="s">
        <v>268</v>
      </c>
      <c r="E102" s="4">
        <v>6054933.990312585</v>
      </c>
    </row>
    <row r="103" spans="1:5" ht="15">
      <c r="A103" t="s">
        <v>101</v>
      </c>
      <c r="B103" s="1" t="s">
        <v>267</v>
      </c>
      <c r="C103" s="1" t="s">
        <v>268</v>
      </c>
      <c r="D103" s="1" t="s">
        <v>268</v>
      </c>
      <c r="E103" s="4" t="s">
        <v>274</v>
      </c>
    </row>
    <row r="104" spans="1:5" ht="15">
      <c r="A104" t="s">
        <v>102</v>
      </c>
      <c r="B104" s="1" t="s">
        <v>267</v>
      </c>
      <c r="C104" s="1" t="s">
        <v>268</v>
      </c>
      <c r="D104" s="1" t="s">
        <v>268</v>
      </c>
      <c r="E104" s="4">
        <v>7639215.278245448</v>
      </c>
    </row>
    <row r="105" spans="1:5" ht="15">
      <c r="A105" t="s">
        <v>103</v>
      </c>
      <c r="B105" s="1" t="s">
        <v>267</v>
      </c>
      <c r="C105" s="1" t="s">
        <v>268</v>
      </c>
      <c r="D105" s="1" t="s">
        <v>268</v>
      </c>
      <c r="E105" s="4">
        <v>7797320.29263777</v>
      </c>
    </row>
    <row r="106" spans="1:5" ht="15">
      <c r="A106" t="s">
        <v>104</v>
      </c>
      <c r="B106" s="1" t="s">
        <v>267</v>
      </c>
      <c r="C106" s="1" t="s">
        <v>268</v>
      </c>
      <c r="D106" s="1" t="s">
        <v>268</v>
      </c>
      <c r="E106" s="4">
        <v>10323221.194546083</v>
      </c>
    </row>
    <row r="107" spans="1:5" ht="15">
      <c r="A107" t="s">
        <v>105</v>
      </c>
      <c r="B107" s="1" t="s">
        <v>267</v>
      </c>
      <c r="C107" s="1" t="s">
        <v>268</v>
      </c>
      <c r="D107" s="1" t="s">
        <v>268</v>
      </c>
      <c r="E107" s="4">
        <v>10223404.485529346</v>
      </c>
    </row>
    <row r="108" spans="1:5" ht="15">
      <c r="A108" t="s">
        <v>106</v>
      </c>
      <c r="B108" s="1" t="s">
        <v>267</v>
      </c>
      <c r="C108" s="1" t="s">
        <v>268</v>
      </c>
      <c r="D108" s="1" t="s">
        <v>268</v>
      </c>
      <c r="E108" s="4" t="s">
        <v>274</v>
      </c>
    </row>
    <row r="109" spans="1:5" ht="15">
      <c r="A109" t="s">
        <v>107</v>
      </c>
      <c r="B109" s="1" t="s">
        <v>267</v>
      </c>
      <c r="C109" s="1" t="s">
        <v>268</v>
      </c>
      <c r="D109" s="1" t="s">
        <v>268</v>
      </c>
      <c r="E109" s="4">
        <v>1880975.7570484262</v>
      </c>
    </row>
    <row r="110" spans="1:5" ht="15">
      <c r="A110" t="s">
        <v>108</v>
      </c>
      <c r="B110" s="1" t="s">
        <v>267</v>
      </c>
      <c r="C110" s="1" t="s">
        <v>268</v>
      </c>
      <c r="D110" s="1" t="s">
        <v>268</v>
      </c>
      <c r="E110" s="4">
        <v>4454287.72916212</v>
      </c>
    </row>
    <row r="111" spans="1:5" ht="15">
      <c r="A111" t="s">
        <v>109</v>
      </c>
      <c r="B111" s="1" t="s">
        <v>267</v>
      </c>
      <c r="C111" s="1" t="s">
        <v>268</v>
      </c>
      <c r="D111" s="1" t="s">
        <v>268</v>
      </c>
      <c r="E111" s="4">
        <v>2564301.3145106337</v>
      </c>
    </row>
    <row r="112" spans="1:5" ht="15">
      <c r="A112" t="s">
        <v>110</v>
      </c>
      <c r="B112" s="1" t="s">
        <v>267</v>
      </c>
      <c r="C112" s="1" t="s">
        <v>268</v>
      </c>
      <c r="D112" s="1" t="s">
        <v>268</v>
      </c>
      <c r="E112" s="4" t="s">
        <v>274</v>
      </c>
    </row>
    <row r="113" spans="1:5" ht="15">
      <c r="A113" t="s">
        <v>111</v>
      </c>
      <c r="B113" s="1" t="s">
        <v>267</v>
      </c>
      <c r="C113" s="1" t="s">
        <v>268</v>
      </c>
      <c r="D113" s="1" t="s">
        <v>268</v>
      </c>
      <c r="E113" s="4">
        <v>5320474.031603171</v>
      </c>
    </row>
    <row r="114" spans="1:5" ht="15">
      <c r="A114" t="s">
        <v>112</v>
      </c>
      <c r="B114" s="1" t="s">
        <v>267</v>
      </c>
      <c r="C114" s="1" t="s">
        <v>268</v>
      </c>
      <c r="D114" s="1" t="s">
        <v>268</v>
      </c>
      <c r="E114" s="4">
        <v>8226484.789284087</v>
      </c>
    </row>
    <row r="115" spans="1:5" ht="15">
      <c r="A115" t="s">
        <v>113</v>
      </c>
      <c r="B115" s="1" t="s">
        <v>267</v>
      </c>
      <c r="C115" s="1" t="s">
        <v>268</v>
      </c>
      <c r="D115" s="1" t="s">
        <v>268</v>
      </c>
      <c r="E115" s="4">
        <v>8051678.817712081</v>
      </c>
    </row>
    <row r="116" spans="1:5" ht="15">
      <c r="A116" t="s">
        <v>114</v>
      </c>
      <c r="B116" s="1" t="s">
        <v>267</v>
      </c>
      <c r="C116" s="1" t="s">
        <v>268</v>
      </c>
      <c r="D116" s="1" t="s">
        <v>268</v>
      </c>
      <c r="E116" s="4">
        <v>6985650.826477437</v>
      </c>
    </row>
    <row r="117" spans="1:5" ht="15">
      <c r="A117" t="s">
        <v>115</v>
      </c>
      <c r="B117" s="1" t="s">
        <v>267</v>
      </c>
      <c r="C117" s="1" t="s">
        <v>268</v>
      </c>
      <c r="D117" s="1" t="s">
        <v>268</v>
      </c>
      <c r="E117" s="4" t="s">
        <v>274</v>
      </c>
    </row>
    <row r="118" spans="1:5" ht="15">
      <c r="A118" t="s">
        <v>116</v>
      </c>
      <c r="B118" s="1" t="s">
        <v>267</v>
      </c>
      <c r="C118" s="1" t="s">
        <v>268</v>
      </c>
      <c r="D118" s="1" t="s">
        <v>268</v>
      </c>
      <c r="E118" s="4">
        <v>4419515.353904775</v>
      </c>
    </row>
    <row r="119" spans="1:5" ht="15">
      <c r="A119" t="s">
        <v>117</v>
      </c>
      <c r="B119" s="1" t="s">
        <v>267</v>
      </c>
      <c r="C119" s="1" t="s">
        <v>268</v>
      </c>
      <c r="D119" s="1" t="s">
        <v>268</v>
      </c>
      <c r="E119" s="4">
        <v>4805214.135877096</v>
      </c>
    </row>
    <row r="120" spans="1:5" ht="15">
      <c r="A120" t="s">
        <v>118</v>
      </c>
      <c r="B120" s="1" t="s">
        <v>267</v>
      </c>
      <c r="C120" s="1" t="s">
        <v>268</v>
      </c>
      <c r="D120" s="1" t="s">
        <v>268</v>
      </c>
      <c r="E120" s="4">
        <v>5211732.134587763</v>
      </c>
    </row>
    <row r="121" spans="1:5" ht="15">
      <c r="A121" t="s">
        <v>119</v>
      </c>
      <c r="B121" s="1" t="s">
        <v>267</v>
      </c>
      <c r="C121" s="1" t="s">
        <v>268</v>
      </c>
      <c r="D121" s="1" t="s">
        <v>268</v>
      </c>
      <c r="E121" s="4">
        <v>2405514.508101682</v>
      </c>
    </row>
    <row r="122" spans="1:5" ht="15">
      <c r="A122" t="s">
        <v>120</v>
      </c>
      <c r="B122" s="1" t="s">
        <v>267</v>
      </c>
      <c r="C122" s="1" t="s">
        <v>268</v>
      </c>
      <c r="D122" s="1" t="s">
        <v>268</v>
      </c>
      <c r="E122" s="4" t="s">
        <v>274</v>
      </c>
    </row>
    <row r="123" spans="1:5" ht="15">
      <c r="A123" t="s">
        <v>121</v>
      </c>
      <c r="B123" s="1" t="s">
        <v>267</v>
      </c>
      <c r="C123" s="1" t="s">
        <v>268</v>
      </c>
      <c r="D123" s="1" t="s">
        <v>268</v>
      </c>
      <c r="E123" s="4">
        <v>1565858.1673451823</v>
      </c>
    </row>
    <row r="124" spans="1:5" ht="15">
      <c r="A124" t="s">
        <v>122</v>
      </c>
      <c r="B124" s="1" t="s">
        <v>267</v>
      </c>
      <c r="C124" s="1" t="s">
        <v>268</v>
      </c>
      <c r="D124" s="1" t="s">
        <v>268</v>
      </c>
      <c r="E124" s="4">
        <v>4988643.695809294</v>
      </c>
    </row>
    <row r="125" spans="1:5" ht="15">
      <c r="A125" t="s">
        <v>123</v>
      </c>
      <c r="B125" s="1" t="s">
        <v>267</v>
      </c>
      <c r="C125" s="1" t="s">
        <v>268</v>
      </c>
      <c r="D125" s="1" t="s">
        <v>268</v>
      </c>
      <c r="E125" s="4">
        <v>3912040.0690429257</v>
      </c>
    </row>
    <row r="126" spans="1:5" ht="15">
      <c r="A126" t="s">
        <v>124</v>
      </c>
      <c r="B126" s="1" t="s">
        <v>267</v>
      </c>
      <c r="C126" s="1" t="s">
        <v>268</v>
      </c>
      <c r="D126" s="1" t="s">
        <v>268</v>
      </c>
      <c r="E126" s="4">
        <v>4573984.4716781555</v>
      </c>
    </row>
    <row r="127" spans="1:5" ht="15">
      <c r="A127" t="s">
        <v>125</v>
      </c>
      <c r="B127" s="1" t="s">
        <v>267</v>
      </c>
      <c r="C127" s="1" t="s">
        <v>268</v>
      </c>
      <c r="D127" s="1" t="s">
        <v>268</v>
      </c>
      <c r="E127" s="4">
        <v>3906664.32564956</v>
      </c>
    </row>
    <row r="128" spans="1:5" ht="15">
      <c r="A128" t="s">
        <v>126</v>
      </c>
      <c r="B128" s="1" t="s">
        <v>267</v>
      </c>
      <c r="C128" s="1" t="s">
        <v>268</v>
      </c>
      <c r="D128" s="1" t="s">
        <v>268</v>
      </c>
      <c r="E128" s="4">
        <v>4930313.146836136</v>
      </c>
    </row>
    <row r="129" spans="1:5" ht="15">
      <c r="A129" t="s">
        <v>127</v>
      </c>
      <c r="B129" s="1" t="s">
        <v>267</v>
      </c>
      <c r="C129" s="1" t="s">
        <v>268</v>
      </c>
      <c r="D129" s="1" t="s">
        <v>268</v>
      </c>
      <c r="E129" s="4">
        <v>3831952.1025016243</v>
      </c>
    </row>
    <row r="130" spans="1:5" ht="15">
      <c r="A130" t="s">
        <v>128</v>
      </c>
      <c r="B130" s="1" t="s">
        <v>267</v>
      </c>
      <c r="C130" s="1" t="s">
        <v>268</v>
      </c>
      <c r="D130" s="1" t="s">
        <v>268</v>
      </c>
      <c r="E130" s="4">
        <v>4290205.736917965</v>
      </c>
    </row>
    <row r="131" spans="1:5" ht="15">
      <c r="A131" t="s">
        <v>129</v>
      </c>
      <c r="B131" s="1" t="s">
        <v>267</v>
      </c>
      <c r="C131" s="1" t="s">
        <v>268</v>
      </c>
      <c r="D131" s="1" t="s">
        <v>268</v>
      </c>
      <c r="E131" s="4">
        <v>5381084.7524359785</v>
      </c>
    </row>
    <row r="132" spans="1:5" ht="15">
      <c r="A132" t="s">
        <v>130</v>
      </c>
      <c r="B132" s="1" t="s">
        <v>267</v>
      </c>
      <c r="C132" s="1" t="s">
        <v>268</v>
      </c>
      <c r="D132" s="1" t="s">
        <v>268</v>
      </c>
      <c r="E132" s="4">
        <v>5366918.411110622</v>
      </c>
    </row>
    <row r="133" spans="1:5" ht="15">
      <c r="A133" t="s">
        <v>131</v>
      </c>
      <c r="B133" s="1" t="s">
        <v>267</v>
      </c>
      <c r="C133" s="1" t="s">
        <v>268</v>
      </c>
      <c r="D133" s="1" t="s">
        <v>268</v>
      </c>
      <c r="E133" s="4" t="s">
        <v>274</v>
      </c>
    </row>
    <row r="134" spans="1:5" ht="15">
      <c r="A134" t="s">
        <v>132</v>
      </c>
      <c r="B134" s="1" t="s">
        <v>267</v>
      </c>
      <c r="C134" s="1" t="s">
        <v>268</v>
      </c>
      <c r="D134" s="1" t="s">
        <v>268</v>
      </c>
      <c r="E134" s="4">
        <v>4501730.236463372</v>
      </c>
    </row>
    <row r="135" spans="1:5" ht="15">
      <c r="A135" t="s">
        <v>133</v>
      </c>
      <c r="B135" s="1" t="s">
        <v>267</v>
      </c>
      <c r="C135" s="1" t="s">
        <v>268</v>
      </c>
      <c r="D135" s="1" t="s">
        <v>268</v>
      </c>
      <c r="E135" s="4">
        <v>7517286.501922811</v>
      </c>
    </row>
    <row r="136" spans="1:5" ht="15">
      <c r="A136" t="s">
        <v>134</v>
      </c>
      <c r="B136" s="1" t="s">
        <v>267</v>
      </c>
      <c r="C136" s="1" t="s">
        <v>268</v>
      </c>
      <c r="D136" s="1" t="s">
        <v>268</v>
      </c>
      <c r="E136" s="4">
        <v>9181118.37853949</v>
      </c>
    </row>
    <row r="137" spans="1:5" ht="15">
      <c r="A137" t="s">
        <v>135</v>
      </c>
      <c r="B137" s="1" t="s">
        <v>267</v>
      </c>
      <c r="C137" s="1" t="s">
        <v>268</v>
      </c>
      <c r="D137" s="1" t="s">
        <v>268</v>
      </c>
      <c r="E137" s="4">
        <v>8560339.870533688</v>
      </c>
    </row>
    <row r="138" spans="1:5" ht="15">
      <c r="A138" t="s">
        <v>136</v>
      </c>
      <c r="B138" s="1" t="s">
        <v>267</v>
      </c>
      <c r="C138" s="1" t="s">
        <v>268</v>
      </c>
      <c r="D138" s="1" t="s">
        <v>268</v>
      </c>
      <c r="E138" s="4">
        <v>3039690.1309933285</v>
      </c>
    </row>
    <row r="139" spans="1:5" ht="15">
      <c r="A139" t="s">
        <v>137</v>
      </c>
      <c r="B139" s="1" t="s">
        <v>267</v>
      </c>
      <c r="C139" s="1" t="s">
        <v>268</v>
      </c>
      <c r="D139" s="1" t="s">
        <v>268</v>
      </c>
      <c r="E139" s="4">
        <v>8770481.137860918</v>
      </c>
    </row>
    <row r="140" spans="1:5" ht="15">
      <c r="A140" t="s">
        <v>138</v>
      </c>
      <c r="B140" s="1" t="s">
        <v>267</v>
      </c>
      <c r="C140" s="1" t="s">
        <v>268</v>
      </c>
      <c r="D140" s="1" t="s">
        <v>268</v>
      </c>
      <c r="E140" s="4">
        <v>7504684.156116872</v>
      </c>
    </row>
    <row r="141" spans="1:5" ht="15">
      <c r="A141" t="s">
        <v>139</v>
      </c>
      <c r="B141" s="1" t="s">
        <v>267</v>
      </c>
      <c r="C141" s="1" t="s">
        <v>268</v>
      </c>
      <c r="D141" s="1" t="s">
        <v>268</v>
      </c>
      <c r="E141" s="4" t="s">
        <v>274</v>
      </c>
    </row>
    <row r="142" spans="1:5" ht="15">
      <c r="A142" t="s">
        <v>140</v>
      </c>
      <c r="B142" s="1" t="s">
        <v>267</v>
      </c>
      <c r="C142" s="1" t="s">
        <v>268</v>
      </c>
      <c r="D142" s="1" t="s">
        <v>268</v>
      </c>
      <c r="E142" s="4">
        <v>1806840.2081278127</v>
      </c>
    </row>
    <row r="143" spans="1:5" ht="15">
      <c r="A143" t="s">
        <v>141</v>
      </c>
      <c r="B143" s="1" t="s">
        <v>267</v>
      </c>
      <c r="C143" s="1" t="s">
        <v>268</v>
      </c>
      <c r="D143" s="1" t="s">
        <v>268</v>
      </c>
      <c r="E143" s="4">
        <v>7559954.500289165</v>
      </c>
    </row>
    <row r="144" spans="1:5" ht="15">
      <c r="A144" t="s">
        <v>142</v>
      </c>
      <c r="B144" s="1" t="s">
        <v>267</v>
      </c>
      <c r="C144" s="1" t="s">
        <v>268</v>
      </c>
      <c r="D144" s="1" t="s">
        <v>268</v>
      </c>
      <c r="E144" s="4">
        <v>14582442.726258751</v>
      </c>
    </row>
    <row r="145" spans="1:5" ht="15">
      <c r="A145" t="s">
        <v>143</v>
      </c>
      <c r="B145" s="1" t="s">
        <v>267</v>
      </c>
      <c r="C145" s="1" t="s">
        <v>268</v>
      </c>
      <c r="D145" s="1" t="s">
        <v>268</v>
      </c>
      <c r="E145" s="4">
        <v>2893830.8478506976</v>
      </c>
    </row>
    <row r="146" spans="1:5" ht="15">
      <c r="A146" t="s">
        <v>144</v>
      </c>
      <c r="B146" s="1" t="s">
        <v>267</v>
      </c>
      <c r="C146" s="1" t="s">
        <v>268</v>
      </c>
      <c r="D146" s="1" t="s">
        <v>268</v>
      </c>
      <c r="E146" s="4">
        <v>4785146.462211839</v>
      </c>
    </row>
    <row r="147" spans="1:5" ht="15">
      <c r="A147" t="s">
        <v>145</v>
      </c>
      <c r="B147" s="1" t="s">
        <v>267</v>
      </c>
      <c r="C147" s="1" t="s">
        <v>268</v>
      </c>
      <c r="D147" s="1" t="s">
        <v>268</v>
      </c>
      <c r="E147" s="4" t="s">
        <v>274</v>
      </c>
    </row>
    <row r="148" spans="1:5" ht="15">
      <c r="A148" t="s">
        <v>146</v>
      </c>
      <c r="B148" s="1" t="s">
        <v>267</v>
      </c>
      <c r="C148" s="1" t="s">
        <v>268</v>
      </c>
      <c r="D148" s="1" t="s">
        <v>268</v>
      </c>
      <c r="E148" s="4">
        <v>2271552.2009264603</v>
      </c>
    </row>
    <row r="149" spans="1:5" ht="15">
      <c r="A149" t="s">
        <v>147</v>
      </c>
      <c r="B149" s="1" t="s">
        <v>267</v>
      </c>
      <c r="C149" s="1" t="s">
        <v>268</v>
      </c>
      <c r="D149" s="1" t="s">
        <v>268</v>
      </c>
      <c r="E149" s="4">
        <v>3308273.941947745</v>
      </c>
    </row>
    <row r="150" spans="1:5" ht="15">
      <c r="A150" t="s">
        <v>148</v>
      </c>
      <c r="B150" s="1" t="s">
        <v>267</v>
      </c>
      <c r="C150" s="1" t="s">
        <v>268</v>
      </c>
      <c r="D150" s="1" t="s">
        <v>268</v>
      </c>
      <c r="E150" s="4">
        <v>8605203.553564545</v>
      </c>
    </row>
    <row r="151" spans="1:5" ht="15">
      <c r="A151" t="s">
        <v>149</v>
      </c>
      <c r="B151" s="1" t="s">
        <v>267</v>
      </c>
      <c r="C151" s="1" t="s">
        <v>268</v>
      </c>
      <c r="D151" s="1" t="s">
        <v>268</v>
      </c>
      <c r="E151" s="4">
        <v>10120763.349930752</v>
      </c>
    </row>
    <row r="152" spans="1:5" ht="15">
      <c r="A152" t="s">
        <v>150</v>
      </c>
      <c r="B152" s="1" t="s">
        <v>267</v>
      </c>
      <c r="C152" s="1" t="s">
        <v>268</v>
      </c>
      <c r="D152" s="1" t="s">
        <v>268</v>
      </c>
      <c r="E152" s="4">
        <v>8425390.242066374</v>
      </c>
    </row>
    <row r="153" spans="1:5" ht="15">
      <c r="A153" t="s">
        <v>151</v>
      </c>
      <c r="B153" s="1" t="s">
        <v>267</v>
      </c>
      <c r="C153" s="1" t="s">
        <v>268</v>
      </c>
      <c r="D153" s="1" t="s">
        <v>268</v>
      </c>
      <c r="E153" s="4" t="s">
        <v>274</v>
      </c>
    </row>
    <row r="154" spans="1:5" ht="15">
      <c r="A154" t="s">
        <v>152</v>
      </c>
      <c r="B154" s="1" t="s">
        <v>267</v>
      </c>
      <c r="C154" s="1" t="s">
        <v>268</v>
      </c>
      <c r="D154" s="1" t="s">
        <v>268</v>
      </c>
      <c r="E154" s="4">
        <v>2556868.4061564286</v>
      </c>
    </row>
    <row r="155" spans="1:5" ht="15">
      <c r="A155" t="s">
        <v>153</v>
      </c>
      <c r="B155" s="1" t="s">
        <v>267</v>
      </c>
      <c r="C155" s="1" t="s">
        <v>268</v>
      </c>
      <c r="D155" s="1" t="s">
        <v>268</v>
      </c>
      <c r="E155" s="4">
        <v>3553034.328689967</v>
      </c>
    </row>
    <row r="156" spans="1:5" ht="15">
      <c r="A156" t="s">
        <v>154</v>
      </c>
      <c r="B156" s="1" t="s">
        <v>267</v>
      </c>
      <c r="C156" s="1" t="s">
        <v>268</v>
      </c>
      <c r="D156" s="1" t="s">
        <v>268</v>
      </c>
      <c r="E156" s="4">
        <v>3962487.766227273</v>
      </c>
    </row>
    <row r="157" spans="1:5" ht="15">
      <c r="A157" t="s">
        <v>155</v>
      </c>
      <c r="B157" s="1" t="s">
        <v>267</v>
      </c>
      <c r="C157" s="1" t="s">
        <v>268</v>
      </c>
      <c r="D157" s="1" t="s">
        <v>268</v>
      </c>
      <c r="E157" s="4">
        <v>3683824.4364102944</v>
      </c>
    </row>
    <row r="158" spans="1:5" ht="15">
      <c r="A158" t="s">
        <v>156</v>
      </c>
      <c r="B158" s="1" t="s">
        <v>267</v>
      </c>
      <c r="C158" s="1" t="s">
        <v>268</v>
      </c>
      <c r="D158" s="1" t="s">
        <v>268</v>
      </c>
      <c r="E158" s="4">
        <v>1135703.4021790365</v>
      </c>
    </row>
    <row r="159" spans="1:5" ht="15">
      <c r="A159" t="s">
        <v>157</v>
      </c>
      <c r="B159" s="1" t="s">
        <v>267</v>
      </c>
      <c r="C159" s="1" t="s">
        <v>268</v>
      </c>
      <c r="D159" s="1" t="s">
        <v>268</v>
      </c>
      <c r="E159" s="4" t="s">
        <v>274</v>
      </c>
    </row>
    <row r="160" spans="1:5" ht="15">
      <c r="A160" t="s">
        <v>158</v>
      </c>
      <c r="B160" s="1" t="s">
        <v>267</v>
      </c>
      <c r="C160" s="1" t="s">
        <v>268</v>
      </c>
      <c r="D160" s="1" t="s">
        <v>268</v>
      </c>
      <c r="E160" s="4">
        <v>2060680.0211203073</v>
      </c>
    </row>
    <row r="161" spans="1:5" ht="15">
      <c r="A161" t="s">
        <v>159</v>
      </c>
      <c r="B161" s="1" t="s">
        <v>267</v>
      </c>
      <c r="C161" s="1" t="s">
        <v>268</v>
      </c>
      <c r="D161" s="1" t="s">
        <v>268</v>
      </c>
      <c r="E161" s="4">
        <v>2830506.712680815</v>
      </c>
    </row>
    <row r="162" spans="1:5" ht="15">
      <c r="A162" t="s">
        <v>160</v>
      </c>
      <c r="B162" s="1" t="s">
        <v>267</v>
      </c>
      <c r="C162" s="1" t="s">
        <v>268</v>
      </c>
      <c r="D162" s="1" t="s">
        <v>268</v>
      </c>
      <c r="E162" s="4">
        <v>3221842.558905902</v>
      </c>
    </row>
    <row r="163" spans="1:5" ht="15">
      <c r="A163" t="s">
        <v>161</v>
      </c>
      <c r="B163" s="1" t="s">
        <v>267</v>
      </c>
      <c r="C163" s="1" t="s">
        <v>268</v>
      </c>
      <c r="D163" s="1" t="s">
        <v>268</v>
      </c>
      <c r="E163" s="4" t="s">
        <v>274</v>
      </c>
    </row>
    <row r="164" spans="1:5" ht="15">
      <c r="A164" t="s">
        <v>162</v>
      </c>
      <c r="B164" s="1" t="s">
        <v>267</v>
      </c>
      <c r="C164" s="1" t="s">
        <v>268</v>
      </c>
      <c r="D164" s="1" t="s">
        <v>268</v>
      </c>
      <c r="E164" s="4">
        <v>6279795.677779836</v>
      </c>
    </row>
    <row r="165" spans="1:5" ht="15">
      <c r="A165" t="s">
        <v>163</v>
      </c>
      <c r="B165" s="1" t="s">
        <v>267</v>
      </c>
      <c r="C165" s="1" t="s">
        <v>268</v>
      </c>
      <c r="D165" s="1" t="s">
        <v>268</v>
      </c>
      <c r="E165" s="4">
        <v>8531338.167186545</v>
      </c>
    </row>
    <row r="166" spans="1:5" ht="15">
      <c r="A166" t="s">
        <v>164</v>
      </c>
      <c r="B166" s="1" t="s">
        <v>267</v>
      </c>
      <c r="C166" s="1" t="s">
        <v>268</v>
      </c>
      <c r="D166" s="1" t="s">
        <v>268</v>
      </c>
      <c r="E166" s="4">
        <v>6954800.228929579</v>
      </c>
    </row>
    <row r="167" spans="1:5" ht="15">
      <c r="A167" t="s">
        <v>165</v>
      </c>
      <c r="B167" s="1" t="s">
        <v>267</v>
      </c>
      <c r="C167" s="1" t="s">
        <v>268</v>
      </c>
      <c r="D167" s="1" t="s">
        <v>268</v>
      </c>
      <c r="E167" s="4">
        <v>2439439.064179848</v>
      </c>
    </row>
    <row r="168" spans="1:5" ht="15">
      <c r="A168" t="s">
        <v>166</v>
      </c>
      <c r="B168" s="1" t="s">
        <v>267</v>
      </c>
      <c r="C168" s="1" t="s">
        <v>268</v>
      </c>
      <c r="D168" s="1" t="s">
        <v>268</v>
      </c>
      <c r="E168" s="4">
        <v>8717653.063073844</v>
      </c>
    </row>
    <row r="169" spans="1:5" ht="15">
      <c r="A169" t="s">
        <v>167</v>
      </c>
      <c r="B169" s="1" t="s">
        <v>267</v>
      </c>
      <c r="C169" s="1" t="s">
        <v>268</v>
      </c>
      <c r="D169" s="1" t="s">
        <v>268</v>
      </c>
      <c r="E169" s="4">
        <v>11815065.63171714</v>
      </c>
    </row>
    <row r="170" spans="1:5" ht="15">
      <c r="A170" t="s">
        <v>168</v>
      </c>
      <c r="B170" s="1" t="s">
        <v>267</v>
      </c>
      <c r="C170" s="1" t="s">
        <v>268</v>
      </c>
      <c r="D170" s="1" t="s">
        <v>268</v>
      </c>
      <c r="E170" s="4">
        <v>7805951.740271929</v>
      </c>
    </row>
    <row r="171" spans="1:5" ht="15">
      <c r="A171" t="s">
        <v>169</v>
      </c>
      <c r="B171" s="1" t="s">
        <v>267</v>
      </c>
      <c r="C171" s="1" t="s">
        <v>268</v>
      </c>
      <c r="D171" s="1" t="s">
        <v>268</v>
      </c>
      <c r="E171" s="4">
        <v>6316830.541530406</v>
      </c>
    </row>
    <row r="172" spans="1:5" ht="15">
      <c r="A172" t="s">
        <v>170</v>
      </c>
      <c r="B172" s="1" t="s">
        <v>267</v>
      </c>
      <c r="C172" s="1" t="s">
        <v>268</v>
      </c>
      <c r="D172" s="1" t="s">
        <v>268</v>
      </c>
      <c r="E172" s="4">
        <v>4252750.402010165</v>
      </c>
    </row>
    <row r="173" spans="1:5" ht="15">
      <c r="A173" t="s">
        <v>171</v>
      </c>
      <c r="B173" s="1" t="s">
        <v>267</v>
      </c>
      <c r="C173" s="1" t="s">
        <v>268</v>
      </c>
      <c r="D173" s="1" t="s">
        <v>268</v>
      </c>
      <c r="E173" s="4">
        <v>3500388.982022623</v>
      </c>
    </row>
    <row r="174" spans="1:5" ht="15">
      <c r="A174" t="s">
        <v>172</v>
      </c>
      <c r="B174" s="1" t="s">
        <v>267</v>
      </c>
      <c r="C174" s="1" t="s">
        <v>268</v>
      </c>
      <c r="D174" s="1" t="s">
        <v>268</v>
      </c>
      <c r="E174" s="4">
        <v>3619009.00400519</v>
      </c>
    </row>
    <row r="175" spans="1:5" ht="15">
      <c r="A175" t="s">
        <v>173</v>
      </c>
      <c r="B175" s="1" t="s">
        <v>267</v>
      </c>
      <c r="C175" s="1" t="s">
        <v>268</v>
      </c>
      <c r="D175" s="1" t="s">
        <v>268</v>
      </c>
      <c r="E175" s="4" t="s">
        <v>274</v>
      </c>
    </row>
    <row r="176" spans="1:5" ht="15">
      <c r="A176" t="s">
        <v>174</v>
      </c>
      <c r="B176" s="1" t="s">
        <v>267</v>
      </c>
      <c r="C176" s="1" t="s">
        <v>268</v>
      </c>
      <c r="D176" s="1" t="s">
        <v>268</v>
      </c>
      <c r="E176" s="4">
        <v>1577220.7126828423</v>
      </c>
    </row>
    <row r="177" spans="1:5" ht="15">
      <c r="A177" t="s">
        <v>175</v>
      </c>
      <c r="B177" s="1" t="s">
        <v>267</v>
      </c>
      <c r="C177" s="1" t="s">
        <v>268</v>
      </c>
      <c r="D177" s="1" t="s">
        <v>268</v>
      </c>
      <c r="E177" s="4">
        <v>3675667.492441888</v>
      </c>
    </row>
    <row r="178" spans="1:5" ht="15">
      <c r="A178" t="s">
        <v>176</v>
      </c>
      <c r="B178" s="1" t="s">
        <v>267</v>
      </c>
      <c r="C178" s="1" t="s">
        <v>268</v>
      </c>
      <c r="D178" s="1" t="s">
        <v>268</v>
      </c>
      <c r="E178" s="4">
        <v>7989928.502154072</v>
      </c>
    </row>
    <row r="179" spans="1:5" ht="15">
      <c r="A179" t="s">
        <v>177</v>
      </c>
      <c r="B179" s="1" t="s">
        <v>267</v>
      </c>
      <c r="C179" s="1" t="s">
        <v>268</v>
      </c>
      <c r="D179" s="1" t="s">
        <v>268</v>
      </c>
      <c r="E179" s="4">
        <v>7313356.025847931</v>
      </c>
    </row>
    <row r="180" spans="1:5" ht="15">
      <c r="A180" t="s">
        <v>178</v>
      </c>
      <c r="B180" s="1" t="s">
        <v>267</v>
      </c>
      <c r="C180" s="1" t="s">
        <v>268</v>
      </c>
      <c r="D180" s="1" t="s">
        <v>268</v>
      </c>
      <c r="E180" s="4">
        <v>3552243.489247047</v>
      </c>
    </row>
    <row r="181" spans="1:5" ht="15">
      <c r="A181" t="s">
        <v>179</v>
      </c>
      <c r="B181" s="1" t="s">
        <v>267</v>
      </c>
      <c r="C181" s="1" t="s">
        <v>268</v>
      </c>
      <c r="D181" s="1" t="s">
        <v>268</v>
      </c>
      <c r="E181" s="4">
        <v>5161356.153278362</v>
      </c>
    </row>
    <row r="182" spans="1:5" ht="15">
      <c r="A182" t="s">
        <v>180</v>
      </c>
      <c r="B182" s="1" t="s">
        <v>267</v>
      </c>
      <c r="C182" s="1" t="s">
        <v>268</v>
      </c>
      <c r="D182" s="1" t="s">
        <v>268</v>
      </c>
      <c r="E182" s="4">
        <v>2284392.2897698996</v>
      </c>
    </row>
    <row r="183" spans="1:5" ht="15">
      <c r="A183" t="s">
        <v>181</v>
      </c>
      <c r="B183" s="1" t="s">
        <v>267</v>
      </c>
      <c r="C183" s="1" t="s">
        <v>268</v>
      </c>
      <c r="D183" s="1" t="s">
        <v>268</v>
      </c>
      <c r="E183" s="4">
        <v>10314253.76294984</v>
      </c>
    </row>
    <row r="184" spans="1:5" ht="15">
      <c r="A184" t="s">
        <v>182</v>
      </c>
      <c r="B184" s="1" t="s">
        <v>267</v>
      </c>
      <c r="C184" s="1" t="s">
        <v>268</v>
      </c>
      <c r="D184" s="1" t="s">
        <v>268</v>
      </c>
      <c r="E184" s="4">
        <v>2735046.988669483</v>
      </c>
    </row>
    <row r="185" spans="1:5" ht="15">
      <c r="A185" t="s">
        <v>183</v>
      </c>
      <c r="B185" s="1" t="s">
        <v>267</v>
      </c>
      <c r="C185" s="1" t="s">
        <v>268</v>
      </c>
      <c r="D185" s="1" t="s">
        <v>268</v>
      </c>
      <c r="E185" s="4">
        <v>960225.4626828609</v>
      </c>
    </row>
    <row r="186" spans="1:5" ht="15">
      <c r="A186" t="s">
        <v>184</v>
      </c>
      <c r="B186" s="1" t="s">
        <v>267</v>
      </c>
      <c r="C186" s="1" t="s">
        <v>268</v>
      </c>
      <c r="D186" s="1" t="s">
        <v>268</v>
      </c>
      <c r="E186" s="4" t="s">
        <v>274</v>
      </c>
    </row>
    <row r="187" spans="1:5" ht="15">
      <c r="A187" t="s">
        <v>185</v>
      </c>
      <c r="B187" s="1" t="s">
        <v>267</v>
      </c>
      <c r="C187" s="1" t="s">
        <v>268</v>
      </c>
      <c r="D187" s="1" t="s">
        <v>268</v>
      </c>
      <c r="E187" s="4" t="s">
        <v>274</v>
      </c>
    </row>
    <row r="188" spans="1:5" ht="15">
      <c r="A188" t="s">
        <v>186</v>
      </c>
      <c r="B188" s="1" t="s">
        <v>267</v>
      </c>
      <c r="C188" s="1" t="s">
        <v>268</v>
      </c>
      <c r="D188" s="1" t="s">
        <v>268</v>
      </c>
      <c r="E188" s="4" t="s">
        <v>274</v>
      </c>
    </row>
    <row r="189" spans="1:5" ht="15">
      <c r="A189" t="s">
        <v>187</v>
      </c>
      <c r="B189" s="1" t="s">
        <v>267</v>
      </c>
      <c r="C189" s="1" t="s">
        <v>268</v>
      </c>
      <c r="D189" s="1" t="s">
        <v>268</v>
      </c>
      <c r="E189" s="4">
        <v>580323.8776703809</v>
      </c>
    </row>
    <row r="190" spans="1:5" ht="15">
      <c r="A190" t="s">
        <v>188</v>
      </c>
      <c r="B190" s="1" t="s">
        <v>267</v>
      </c>
      <c r="C190" s="1" t="s">
        <v>268</v>
      </c>
      <c r="D190" s="1" t="s">
        <v>268</v>
      </c>
      <c r="E190" s="4">
        <v>4327391.891692398</v>
      </c>
    </row>
    <row r="191" spans="1:5" ht="15">
      <c r="A191" t="s">
        <v>189</v>
      </c>
      <c r="B191" s="1" t="s">
        <v>267</v>
      </c>
      <c r="C191" s="1" t="s">
        <v>268</v>
      </c>
      <c r="D191" s="1" t="s">
        <v>268</v>
      </c>
      <c r="E191" s="4" t="s">
        <v>274</v>
      </c>
    </row>
    <row r="192" spans="1:5" ht="15">
      <c r="A192" t="s">
        <v>190</v>
      </c>
      <c r="B192" s="1" t="s">
        <v>267</v>
      </c>
      <c r="C192" s="1" t="s">
        <v>268</v>
      </c>
      <c r="D192" s="1" t="s">
        <v>268</v>
      </c>
      <c r="E192" s="4">
        <v>10527343.240423905</v>
      </c>
    </row>
    <row r="193" spans="1:5" ht="15">
      <c r="A193" t="s">
        <v>191</v>
      </c>
      <c r="B193" s="1" t="s">
        <v>267</v>
      </c>
      <c r="C193" s="1" t="s">
        <v>268</v>
      </c>
      <c r="D193" s="1" t="s">
        <v>268</v>
      </c>
      <c r="E193" s="4">
        <v>10646084.098743714</v>
      </c>
    </row>
    <row r="194" spans="1:5" ht="15">
      <c r="A194" t="s">
        <v>192</v>
      </c>
      <c r="B194" s="1" t="s">
        <v>267</v>
      </c>
      <c r="C194" s="1" t="s">
        <v>268</v>
      </c>
      <c r="D194" s="1" t="s">
        <v>268</v>
      </c>
      <c r="E194" s="4">
        <v>3472435.509340817</v>
      </c>
    </row>
    <row r="195" spans="1:5" ht="15">
      <c r="A195" t="s">
        <v>193</v>
      </c>
      <c r="B195" s="1" t="s">
        <v>267</v>
      </c>
      <c r="C195" s="1" t="s">
        <v>268</v>
      </c>
      <c r="D195" s="1" t="s">
        <v>268</v>
      </c>
      <c r="E195" s="4">
        <v>14012579.542238327</v>
      </c>
    </row>
    <row r="196" spans="1:5" ht="15">
      <c r="A196" t="s">
        <v>194</v>
      </c>
      <c r="B196" s="1" t="s">
        <v>267</v>
      </c>
      <c r="C196" s="1" t="s">
        <v>268</v>
      </c>
      <c r="D196" s="1" t="s">
        <v>268</v>
      </c>
      <c r="E196" s="4">
        <v>5910569.934042158</v>
      </c>
    </row>
    <row r="197" spans="1:5" ht="15">
      <c r="A197" t="s">
        <v>195</v>
      </c>
      <c r="B197" s="1" t="s">
        <v>267</v>
      </c>
      <c r="C197" s="1" t="s">
        <v>268</v>
      </c>
      <c r="D197" s="1" t="s">
        <v>268</v>
      </c>
      <c r="E197" s="4" t="s">
        <v>274</v>
      </c>
    </row>
    <row r="198" spans="1:5" ht="15">
      <c r="A198" t="s">
        <v>196</v>
      </c>
      <c r="B198" s="1" t="s">
        <v>267</v>
      </c>
      <c r="C198" s="1" t="s">
        <v>268</v>
      </c>
      <c r="D198" s="1" t="s">
        <v>268</v>
      </c>
      <c r="E198" s="4">
        <v>1643497.9700457917</v>
      </c>
    </row>
    <row r="199" spans="1:5" ht="15">
      <c r="A199" t="s">
        <v>197</v>
      </c>
      <c r="B199" s="1" t="s">
        <v>267</v>
      </c>
      <c r="C199" s="1" t="s">
        <v>268</v>
      </c>
      <c r="D199" s="1" t="s">
        <v>268</v>
      </c>
      <c r="E199" s="4">
        <v>6974018.118597164</v>
      </c>
    </row>
    <row r="200" spans="1:5" ht="15">
      <c r="A200" t="s">
        <v>198</v>
      </c>
      <c r="B200" s="1" t="s">
        <v>267</v>
      </c>
      <c r="C200" s="1" t="s">
        <v>268</v>
      </c>
      <c r="D200" s="1" t="s">
        <v>268</v>
      </c>
      <c r="E200" s="4">
        <v>3882966.649820836</v>
      </c>
    </row>
    <row r="201" spans="1:5" ht="15">
      <c r="A201" t="s">
        <v>199</v>
      </c>
      <c r="B201" s="1" t="s">
        <v>267</v>
      </c>
      <c r="C201" s="1" t="s">
        <v>268</v>
      </c>
      <c r="D201" s="1" t="s">
        <v>268</v>
      </c>
      <c r="E201" s="4">
        <v>18009264.974314112</v>
      </c>
    </row>
    <row r="202" spans="1:5" ht="15">
      <c r="A202" t="s">
        <v>200</v>
      </c>
      <c r="B202" s="1" t="s">
        <v>267</v>
      </c>
      <c r="C202" s="1" t="s">
        <v>268</v>
      </c>
      <c r="D202" s="1" t="s">
        <v>268</v>
      </c>
      <c r="E202" s="4">
        <v>5346192.523250636</v>
      </c>
    </row>
    <row r="203" spans="1:5" ht="15">
      <c r="A203" t="s">
        <v>201</v>
      </c>
      <c r="B203" s="1" t="s">
        <v>267</v>
      </c>
      <c r="C203" s="1" t="s">
        <v>268</v>
      </c>
      <c r="D203" s="1" t="s">
        <v>268</v>
      </c>
      <c r="E203" s="4">
        <v>3980805.7690256485</v>
      </c>
    </row>
    <row r="204" spans="1:5" ht="15">
      <c r="A204" t="s">
        <v>202</v>
      </c>
      <c r="B204" s="1" t="s">
        <v>267</v>
      </c>
      <c r="C204" s="1" t="s">
        <v>268</v>
      </c>
      <c r="D204" s="1" t="s">
        <v>268</v>
      </c>
      <c r="E204" s="4">
        <v>4985778.990448355</v>
      </c>
    </row>
    <row r="205" spans="1:5" ht="15">
      <c r="A205" t="s">
        <v>203</v>
      </c>
      <c r="B205" s="1" t="s">
        <v>267</v>
      </c>
      <c r="C205" s="1" t="s">
        <v>268</v>
      </c>
      <c r="D205" s="1" t="s">
        <v>268</v>
      </c>
      <c r="E205" s="4" t="s">
        <v>274</v>
      </c>
    </row>
    <row r="206" spans="1:5" ht="15">
      <c r="A206" t="s">
        <v>204</v>
      </c>
      <c r="B206" s="1" t="s">
        <v>267</v>
      </c>
      <c r="C206" s="1" t="s">
        <v>268</v>
      </c>
      <c r="D206" s="1" t="s">
        <v>268</v>
      </c>
      <c r="E206" s="4">
        <v>9533115.611332458</v>
      </c>
    </row>
    <row r="207" spans="1:5" ht="15">
      <c r="A207" t="s">
        <v>205</v>
      </c>
      <c r="B207" s="1" t="s">
        <v>267</v>
      </c>
      <c r="C207" s="1" t="s">
        <v>268</v>
      </c>
      <c r="D207" s="1" t="s">
        <v>268</v>
      </c>
      <c r="E207" s="4">
        <v>3887287.2856841437</v>
      </c>
    </row>
    <row r="208" spans="1:5" ht="15">
      <c r="A208" t="s">
        <v>206</v>
      </c>
      <c r="B208" s="1" t="s">
        <v>267</v>
      </c>
      <c r="C208" s="1" t="s">
        <v>268</v>
      </c>
      <c r="D208" s="1" t="s">
        <v>268</v>
      </c>
      <c r="E208" s="4">
        <v>11661132.909392001</v>
      </c>
    </row>
    <row r="209" spans="1:5" ht="15">
      <c r="A209" t="s">
        <v>207</v>
      </c>
      <c r="B209" s="1" t="s">
        <v>267</v>
      </c>
      <c r="C209" s="1" t="s">
        <v>268</v>
      </c>
      <c r="D209" s="1" t="s">
        <v>268</v>
      </c>
      <c r="E209" s="4">
        <v>10692256.350890066</v>
      </c>
    </row>
    <row r="210" spans="1:5" ht="15">
      <c r="A210" t="s">
        <v>208</v>
      </c>
      <c r="B210" s="1" t="s">
        <v>267</v>
      </c>
      <c r="C210" s="1" t="s">
        <v>268</v>
      </c>
      <c r="D210" s="1" t="s">
        <v>268</v>
      </c>
      <c r="E210" s="4" t="s">
        <v>274</v>
      </c>
    </row>
    <row r="211" spans="1:5" ht="15">
      <c r="A211" t="s">
        <v>209</v>
      </c>
      <c r="B211" s="1" t="s">
        <v>267</v>
      </c>
      <c r="C211" s="1" t="s">
        <v>268</v>
      </c>
      <c r="D211" s="1" t="s">
        <v>268</v>
      </c>
      <c r="E211" s="4">
        <v>4347097.056345932</v>
      </c>
    </row>
    <row r="212" spans="1:5" ht="15">
      <c r="A212" t="s">
        <v>210</v>
      </c>
      <c r="B212" s="1" t="s">
        <v>267</v>
      </c>
      <c r="C212" s="1" t="s">
        <v>268</v>
      </c>
      <c r="D212" s="1" t="s">
        <v>268</v>
      </c>
      <c r="E212" s="4">
        <v>2103619.164438518</v>
      </c>
    </row>
    <row r="213" spans="1:5" ht="15">
      <c r="A213" t="s">
        <v>211</v>
      </c>
      <c r="B213" s="1" t="s">
        <v>267</v>
      </c>
      <c r="C213" s="1" t="s">
        <v>268</v>
      </c>
      <c r="D213" s="1" t="s">
        <v>268</v>
      </c>
      <c r="E213" s="4">
        <v>3117892.8541918164</v>
      </c>
    </row>
    <row r="214" spans="1:5" ht="15">
      <c r="A214" t="s">
        <v>212</v>
      </c>
      <c r="B214" s="1" t="s">
        <v>267</v>
      </c>
      <c r="C214" s="1" t="s">
        <v>268</v>
      </c>
      <c r="D214" s="1" t="s">
        <v>268</v>
      </c>
      <c r="E214" s="4">
        <v>3124108.5574903963</v>
      </c>
    </row>
    <row r="215" spans="1:5" ht="15">
      <c r="A215" t="s">
        <v>213</v>
      </c>
      <c r="B215" s="1" t="s">
        <v>267</v>
      </c>
      <c r="C215" s="1" t="s">
        <v>268</v>
      </c>
      <c r="D215" s="1" t="s">
        <v>268</v>
      </c>
      <c r="E215" s="4" t="s">
        <v>274</v>
      </c>
    </row>
    <row r="216" spans="1:5" ht="15">
      <c r="A216" t="s">
        <v>214</v>
      </c>
      <c r="B216" s="1" t="s">
        <v>267</v>
      </c>
      <c r="C216" s="1" t="s">
        <v>268</v>
      </c>
      <c r="D216" s="1" t="s">
        <v>268</v>
      </c>
      <c r="E216" s="4">
        <v>610117.4028696897</v>
      </c>
    </row>
    <row r="217" spans="1:5" ht="15">
      <c r="A217" t="s">
        <v>215</v>
      </c>
      <c r="B217" s="1" t="s">
        <v>267</v>
      </c>
      <c r="C217" s="1" t="s">
        <v>268</v>
      </c>
      <c r="D217" s="1" t="s">
        <v>268</v>
      </c>
      <c r="E217" s="4">
        <v>757092.7029156217</v>
      </c>
    </row>
    <row r="218" spans="1:5" ht="15">
      <c r="A218" t="s">
        <v>216</v>
      </c>
      <c r="B218" s="1" t="s">
        <v>267</v>
      </c>
      <c r="C218" s="1" t="s">
        <v>268</v>
      </c>
      <c r="D218" s="1" t="s">
        <v>268</v>
      </c>
      <c r="E218" s="4" t="s">
        <v>274</v>
      </c>
    </row>
    <row r="219" spans="1:5" ht="15">
      <c r="A219" t="s">
        <v>217</v>
      </c>
      <c r="B219" s="1" t="s">
        <v>267</v>
      </c>
      <c r="C219" s="1" t="s">
        <v>268</v>
      </c>
      <c r="D219" s="1" t="s">
        <v>268</v>
      </c>
      <c r="E219" s="4">
        <v>849645.4779684417</v>
      </c>
    </row>
    <row r="220" spans="1:5" ht="15">
      <c r="A220" t="s">
        <v>218</v>
      </c>
      <c r="B220" s="1" t="s">
        <v>267</v>
      </c>
      <c r="C220" s="1" t="s">
        <v>268</v>
      </c>
      <c r="D220" s="1" t="s">
        <v>268</v>
      </c>
      <c r="E220" s="4">
        <v>6510823.948083375</v>
      </c>
    </row>
    <row r="221" spans="1:5" ht="15">
      <c r="A221" t="s">
        <v>219</v>
      </c>
      <c r="B221" s="1" t="s">
        <v>267</v>
      </c>
      <c r="C221" s="1" t="s">
        <v>268</v>
      </c>
      <c r="D221" s="1" t="s">
        <v>268</v>
      </c>
      <c r="E221" s="4">
        <v>1706852.5599022964</v>
      </c>
    </row>
    <row r="222" spans="1:5" ht="15">
      <c r="A222" t="s">
        <v>220</v>
      </c>
      <c r="B222" s="1" t="s">
        <v>267</v>
      </c>
      <c r="C222" s="1" t="s">
        <v>268</v>
      </c>
      <c r="D222" s="1" t="s">
        <v>268</v>
      </c>
      <c r="E222" s="4">
        <v>5410216.133803573</v>
      </c>
    </row>
    <row r="223" spans="1:5" ht="15">
      <c r="A223" t="s">
        <v>221</v>
      </c>
      <c r="B223" s="1" t="s">
        <v>267</v>
      </c>
      <c r="C223" s="1" t="s">
        <v>268</v>
      </c>
      <c r="D223" s="1" t="s">
        <v>268</v>
      </c>
      <c r="E223" s="4">
        <v>2255605.734047601</v>
      </c>
    </row>
    <row r="224" spans="1:5" ht="15">
      <c r="A224" t="s">
        <v>222</v>
      </c>
      <c r="B224" s="1" t="s">
        <v>267</v>
      </c>
      <c r="C224" s="1" t="s">
        <v>268</v>
      </c>
      <c r="D224" s="1" t="s">
        <v>268</v>
      </c>
      <c r="E224" s="4">
        <v>4983647.162384831</v>
      </c>
    </row>
    <row r="225" spans="1:5" ht="15">
      <c r="A225" t="s">
        <v>223</v>
      </c>
      <c r="B225" s="1" t="s">
        <v>267</v>
      </c>
      <c r="C225" s="1" t="s">
        <v>268</v>
      </c>
      <c r="D225" s="1" t="s">
        <v>268</v>
      </c>
      <c r="E225" s="4" t="s">
        <v>274</v>
      </c>
    </row>
    <row r="226" spans="1:5" ht="15">
      <c r="A226" t="s">
        <v>224</v>
      </c>
      <c r="B226" s="1" t="s">
        <v>267</v>
      </c>
      <c r="C226" s="1" t="s">
        <v>268</v>
      </c>
      <c r="D226" s="1" t="s">
        <v>268</v>
      </c>
      <c r="E226" s="4">
        <v>5272948.019516022</v>
      </c>
    </row>
    <row r="227" spans="1:5" ht="15">
      <c r="A227" t="s">
        <v>225</v>
      </c>
      <c r="B227" s="1" t="s">
        <v>267</v>
      </c>
      <c r="C227" s="1" t="s">
        <v>268</v>
      </c>
      <c r="D227" s="1" t="s">
        <v>268</v>
      </c>
      <c r="E227" s="4">
        <v>6141774.0556007065</v>
      </c>
    </row>
    <row r="228" spans="1:5" ht="15">
      <c r="A228" t="s">
        <v>226</v>
      </c>
      <c r="B228" s="1" t="s">
        <v>267</v>
      </c>
      <c r="C228" s="1" t="s">
        <v>268</v>
      </c>
      <c r="D228" s="1" t="s">
        <v>268</v>
      </c>
      <c r="E228" s="4">
        <v>661463.0221047564</v>
      </c>
    </row>
    <row r="229" spans="1:5" ht="15">
      <c r="A229" t="s">
        <v>227</v>
      </c>
      <c r="B229" s="1" t="s">
        <v>267</v>
      </c>
      <c r="C229" s="1" t="s">
        <v>268</v>
      </c>
      <c r="D229" s="1" t="s">
        <v>268</v>
      </c>
      <c r="E229" s="4">
        <v>3932344.503336437</v>
      </c>
    </row>
    <row r="230" spans="1:5" ht="15">
      <c r="A230" t="s">
        <v>228</v>
      </c>
      <c r="B230" s="1" t="s">
        <v>267</v>
      </c>
      <c r="C230" s="1" t="s">
        <v>268</v>
      </c>
      <c r="D230" s="1" t="s">
        <v>268</v>
      </c>
      <c r="E230" s="4">
        <v>13233790.331127806</v>
      </c>
    </row>
    <row r="231" spans="1:5" ht="15">
      <c r="A231" t="s">
        <v>229</v>
      </c>
      <c r="B231" s="1" t="s">
        <v>267</v>
      </c>
      <c r="C231" s="1" t="s">
        <v>268</v>
      </c>
      <c r="D231" s="1" t="s">
        <v>268</v>
      </c>
      <c r="E231" s="4">
        <v>7066926.525796986</v>
      </c>
    </row>
    <row r="232" spans="1:5" ht="15">
      <c r="A232" t="s">
        <v>230</v>
      </c>
      <c r="B232" s="1" t="s">
        <v>267</v>
      </c>
      <c r="C232" s="1" t="s">
        <v>268</v>
      </c>
      <c r="D232" s="1" t="s">
        <v>268</v>
      </c>
      <c r="E232" s="4">
        <v>10600235.059239259</v>
      </c>
    </row>
    <row r="233" spans="1:5" ht="15">
      <c r="A233" t="s">
        <v>231</v>
      </c>
      <c r="B233" s="1" t="s">
        <v>267</v>
      </c>
      <c r="C233" s="1" t="s">
        <v>268</v>
      </c>
      <c r="D233" s="1" t="s">
        <v>268</v>
      </c>
      <c r="E233" s="4">
        <v>2354231.763058351</v>
      </c>
    </row>
    <row r="234" spans="1:5" ht="15">
      <c r="A234" t="s">
        <v>232</v>
      </c>
      <c r="B234" s="1" t="s">
        <v>267</v>
      </c>
      <c r="C234" s="1" t="s">
        <v>268</v>
      </c>
      <c r="D234" s="1" t="s">
        <v>268</v>
      </c>
      <c r="E234" s="4" t="s">
        <v>274</v>
      </c>
    </row>
    <row r="235" spans="1:5" ht="15">
      <c r="A235" t="s">
        <v>233</v>
      </c>
      <c r="B235" s="1" t="s">
        <v>267</v>
      </c>
      <c r="C235" s="1" t="s">
        <v>268</v>
      </c>
      <c r="D235" s="1" t="s">
        <v>268</v>
      </c>
      <c r="E235" s="4">
        <v>7422676.561909153</v>
      </c>
    </row>
    <row r="236" spans="1:5" ht="15">
      <c r="A236" t="s">
        <v>234</v>
      </c>
      <c r="B236" s="1" t="s">
        <v>267</v>
      </c>
      <c r="C236" s="1" t="s">
        <v>268</v>
      </c>
      <c r="D236" s="1" t="s">
        <v>268</v>
      </c>
      <c r="E236" s="4">
        <v>3335584.9189827563</v>
      </c>
    </row>
    <row r="237" spans="1:5" ht="15">
      <c r="A237" t="s">
        <v>235</v>
      </c>
      <c r="B237" s="1" t="s">
        <v>267</v>
      </c>
      <c r="C237" s="1" t="s">
        <v>268</v>
      </c>
      <c r="D237" s="1" t="s">
        <v>268</v>
      </c>
      <c r="E237" s="4">
        <v>1512961.323910897</v>
      </c>
    </row>
    <row r="238" spans="1:5" ht="15">
      <c r="A238" t="s">
        <v>236</v>
      </c>
      <c r="B238" s="1" t="s">
        <v>267</v>
      </c>
      <c r="C238" s="1" t="s">
        <v>268</v>
      </c>
      <c r="D238" s="1" t="s">
        <v>268</v>
      </c>
      <c r="E238" s="4">
        <v>3129866.4580804044</v>
      </c>
    </row>
    <row r="239" spans="1:5" ht="15">
      <c r="A239" t="s">
        <v>237</v>
      </c>
      <c r="B239" s="1" t="s">
        <v>267</v>
      </c>
      <c r="C239" s="1" t="s">
        <v>268</v>
      </c>
      <c r="D239" s="1" t="s">
        <v>268</v>
      </c>
      <c r="E239" s="4" t="s">
        <v>274</v>
      </c>
    </row>
    <row r="240" spans="1:5" ht="15">
      <c r="A240" t="s">
        <v>238</v>
      </c>
      <c r="B240" s="1" t="s">
        <v>267</v>
      </c>
      <c r="C240" s="1" t="s">
        <v>268</v>
      </c>
      <c r="D240" s="1" t="s">
        <v>268</v>
      </c>
      <c r="E240" s="4">
        <v>3770152.666481322</v>
      </c>
    </row>
    <row r="241" spans="1:5" ht="15">
      <c r="A241" t="s">
        <v>239</v>
      </c>
      <c r="B241" s="1" t="s">
        <v>267</v>
      </c>
      <c r="C241" s="1" t="s">
        <v>268</v>
      </c>
      <c r="D241" s="1" t="s">
        <v>268</v>
      </c>
      <c r="E241" s="4">
        <v>6150130.428646023</v>
      </c>
    </row>
    <row r="242" spans="1:5" ht="15">
      <c r="A242" t="s">
        <v>240</v>
      </c>
      <c r="B242" s="1" t="s">
        <v>267</v>
      </c>
      <c r="C242" s="1" t="s">
        <v>268</v>
      </c>
      <c r="D242" s="1" t="s">
        <v>268</v>
      </c>
      <c r="E242" s="4">
        <v>22239864.012648545</v>
      </c>
    </row>
    <row r="243" spans="1:5" ht="15">
      <c r="A243" t="s">
        <v>241</v>
      </c>
      <c r="B243" s="1" t="s">
        <v>267</v>
      </c>
      <c r="C243" s="1" t="s">
        <v>268</v>
      </c>
      <c r="D243" s="1" t="s">
        <v>268</v>
      </c>
      <c r="E243" s="4">
        <v>44781470.1131179</v>
      </c>
    </row>
    <row r="244" spans="1:5" ht="15">
      <c r="A244" t="s">
        <v>242</v>
      </c>
      <c r="B244" s="1" t="s">
        <v>267</v>
      </c>
      <c r="C244" s="1" t="s">
        <v>268</v>
      </c>
      <c r="D244" s="1" t="s">
        <v>268</v>
      </c>
      <c r="E244" s="4">
        <v>15279113.330916774</v>
      </c>
    </row>
    <row r="245" spans="1:5" ht="15">
      <c r="A245" t="s">
        <v>243</v>
      </c>
      <c r="B245" s="1" t="s">
        <v>267</v>
      </c>
      <c r="C245" s="1" t="s">
        <v>268</v>
      </c>
      <c r="D245" s="1" t="s">
        <v>268</v>
      </c>
      <c r="E245" s="4">
        <v>1414051.3786280928</v>
      </c>
    </row>
    <row r="246" spans="1:5" ht="15">
      <c r="A246" t="s">
        <v>244</v>
      </c>
      <c r="B246" s="1" t="s">
        <v>267</v>
      </c>
      <c r="C246" s="1" t="s">
        <v>268</v>
      </c>
      <c r="D246" s="1" t="s">
        <v>268</v>
      </c>
      <c r="E246" s="4" t="s">
        <v>274</v>
      </c>
    </row>
    <row r="247" spans="1:5" ht="15">
      <c r="A247" t="s">
        <v>245</v>
      </c>
      <c r="B247" s="1" t="s">
        <v>267</v>
      </c>
      <c r="C247" s="1" t="s">
        <v>268</v>
      </c>
      <c r="D247" s="1" t="s">
        <v>268</v>
      </c>
      <c r="E247" s="4">
        <v>3222004.6564314696</v>
      </c>
    </row>
    <row r="248" spans="1:5" ht="15">
      <c r="A248" t="s">
        <v>246</v>
      </c>
      <c r="B248" s="1" t="s">
        <v>267</v>
      </c>
      <c r="C248" s="1" t="s">
        <v>268</v>
      </c>
      <c r="D248" s="1" t="s">
        <v>268</v>
      </c>
      <c r="E248" s="4" t="s">
        <v>274</v>
      </c>
    </row>
    <row r="249" spans="1:5" ht="15">
      <c r="A249" t="s">
        <v>247</v>
      </c>
      <c r="B249" s="1" t="s">
        <v>267</v>
      </c>
      <c r="C249" s="1" t="s">
        <v>268</v>
      </c>
      <c r="D249" s="1" t="s">
        <v>268</v>
      </c>
      <c r="E249" s="4" t="s">
        <v>274</v>
      </c>
    </row>
    <row r="250" spans="1:5" ht="15">
      <c r="A250" t="s">
        <v>248</v>
      </c>
      <c r="B250" s="1" t="s">
        <v>267</v>
      </c>
      <c r="C250" s="1" t="s">
        <v>268</v>
      </c>
      <c r="D250" s="1" t="s">
        <v>268</v>
      </c>
      <c r="E250" s="4" t="s">
        <v>274</v>
      </c>
    </row>
    <row r="251" spans="1:5" ht="15">
      <c r="A251" t="s">
        <v>249</v>
      </c>
      <c r="B251" s="1" t="s">
        <v>267</v>
      </c>
      <c r="C251" s="1" t="s">
        <v>268</v>
      </c>
      <c r="D251" s="1" t="s">
        <v>268</v>
      </c>
      <c r="E251" s="4" t="s">
        <v>274</v>
      </c>
    </row>
    <row r="252" spans="1:5" ht="15">
      <c r="A252" t="s">
        <v>250</v>
      </c>
      <c r="B252" s="1" t="s">
        <v>267</v>
      </c>
      <c r="C252" s="1" t="s">
        <v>268</v>
      </c>
      <c r="D252" s="1" t="s">
        <v>268</v>
      </c>
      <c r="E252" s="4" t="s">
        <v>274</v>
      </c>
    </row>
    <row r="253" spans="1:5" ht="15">
      <c r="A253" t="s">
        <v>251</v>
      </c>
      <c r="B253" s="1" t="s">
        <v>267</v>
      </c>
      <c r="C253" s="1" t="s">
        <v>268</v>
      </c>
      <c r="D253" s="1" t="s">
        <v>268</v>
      </c>
      <c r="E253" s="4">
        <v>732888.1039160315</v>
      </c>
    </row>
    <row r="254" spans="1:5" ht="15">
      <c r="A254" t="s">
        <v>252</v>
      </c>
      <c r="B254" s="1" t="s">
        <v>267</v>
      </c>
      <c r="C254" s="1" t="s">
        <v>268</v>
      </c>
      <c r="D254" s="1" t="s">
        <v>268</v>
      </c>
      <c r="E254" s="4" t="s">
        <v>274</v>
      </c>
    </row>
    <row r="255" spans="1:5" ht="15">
      <c r="A255" t="s">
        <v>253</v>
      </c>
      <c r="B255" s="1" t="s">
        <v>267</v>
      </c>
      <c r="C255" s="1" t="s">
        <v>268</v>
      </c>
      <c r="D255" s="1" t="s">
        <v>268</v>
      </c>
      <c r="E255" s="4">
        <v>679329.1166500337</v>
      </c>
    </row>
    <row r="256" spans="1:5" ht="15">
      <c r="A256" t="s">
        <v>254</v>
      </c>
      <c r="B256" s="1" t="s">
        <v>267</v>
      </c>
      <c r="C256" s="1" t="s">
        <v>268</v>
      </c>
      <c r="D256" s="1" t="s">
        <v>268</v>
      </c>
      <c r="E256" s="4">
        <v>1107047.506886438</v>
      </c>
    </row>
    <row r="257" spans="1:5" ht="15">
      <c r="A257" t="s">
        <v>255</v>
      </c>
      <c r="B257" s="1" t="s">
        <v>267</v>
      </c>
      <c r="C257" s="1" t="s">
        <v>268</v>
      </c>
      <c r="D257" s="1" t="s">
        <v>268</v>
      </c>
      <c r="E257" s="4" t="s">
        <v>274</v>
      </c>
    </row>
    <row r="258" spans="1:5" ht="15">
      <c r="A258" t="s">
        <v>256</v>
      </c>
      <c r="B258" s="1" t="s">
        <v>267</v>
      </c>
      <c r="C258" s="1" t="s">
        <v>268</v>
      </c>
      <c r="D258" s="1" t="s">
        <v>268</v>
      </c>
      <c r="E258" s="4" t="s">
        <v>274</v>
      </c>
    </row>
    <row r="259" spans="1:5" ht="15">
      <c r="A259" t="s">
        <v>257</v>
      </c>
      <c r="B259" s="1" t="s">
        <v>267</v>
      </c>
      <c r="C259" s="1" t="s">
        <v>268</v>
      </c>
      <c r="D259" s="1" t="s">
        <v>268</v>
      </c>
      <c r="E259" s="4" t="s">
        <v>274</v>
      </c>
    </row>
    <row r="260" spans="1:5" ht="15">
      <c r="A260" t="s">
        <v>258</v>
      </c>
      <c r="B260" s="1" t="s">
        <v>267</v>
      </c>
      <c r="C260" s="1" t="s">
        <v>268</v>
      </c>
      <c r="D260" s="1" t="s">
        <v>268</v>
      </c>
      <c r="E260" s="4" t="s">
        <v>274</v>
      </c>
    </row>
    <row r="261" spans="1:5" ht="15">
      <c r="A261" t="s">
        <v>259</v>
      </c>
      <c r="B261" s="1" t="s">
        <v>267</v>
      </c>
      <c r="C261" s="1" t="s">
        <v>268</v>
      </c>
      <c r="D261" s="1" t="s">
        <v>268</v>
      </c>
      <c r="E261" s="4">
        <v>700785.9169889431</v>
      </c>
    </row>
    <row r="262" spans="1:5" ht="15">
      <c r="A262" t="s">
        <v>260</v>
      </c>
      <c r="B262" s="1" t="s">
        <v>267</v>
      </c>
      <c r="C262" s="1" t="s">
        <v>268</v>
      </c>
      <c r="D262" s="1" t="s">
        <v>268</v>
      </c>
      <c r="E262" s="4" t="s">
        <v>274</v>
      </c>
    </row>
    <row r="263" spans="1:5" ht="15">
      <c r="A263" t="s">
        <v>261</v>
      </c>
      <c r="B263" s="1" t="s">
        <v>267</v>
      </c>
      <c r="C263" s="1" t="s">
        <v>268</v>
      </c>
      <c r="D263" s="1" t="s">
        <v>268</v>
      </c>
      <c r="E263" s="4" t="s">
        <v>274</v>
      </c>
    </row>
    <row r="264" spans="1:5" ht="15">
      <c r="A264" t="s">
        <v>262</v>
      </c>
      <c r="B264" s="1" t="s">
        <v>267</v>
      </c>
      <c r="C264" s="1" t="s">
        <v>268</v>
      </c>
      <c r="D264" s="1" t="s">
        <v>268</v>
      </c>
      <c r="E264" s="4">
        <v>2461180.763200057</v>
      </c>
    </row>
    <row r="265" spans="1:5" ht="15">
      <c r="A265" t="s">
        <v>263</v>
      </c>
      <c r="B265" s="1" t="s">
        <v>267</v>
      </c>
      <c r="C265" s="1" t="s">
        <v>268</v>
      </c>
      <c r="D265" s="1" t="s">
        <v>268</v>
      </c>
      <c r="E265" s="4">
        <v>867791.5591487902</v>
      </c>
    </row>
    <row r="266" spans="1:5" ht="15">
      <c r="A266" t="s">
        <v>264</v>
      </c>
      <c r="B266" s="1" t="s">
        <v>267</v>
      </c>
      <c r="C266" s="1" t="s">
        <v>268</v>
      </c>
      <c r="D266" s="1" t="s">
        <v>268</v>
      </c>
      <c r="E266" s="4">
        <v>1143852.4868734758</v>
      </c>
    </row>
    <row r="267" spans="1:5" ht="15">
      <c r="A267" t="s">
        <v>265</v>
      </c>
      <c r="B267" s="1" t="s">
        <v>267</v>
      </c>
      <c r="C267" s="1" t="s">
        <v>268</v>
      </c>
      <c r="D267" s="1" t="s">
        <v>268</v>
      </c>
      <c r="E267" s="4">
        <v>1048901.6508515028</v>
      </c>
    </row>
    <row r="268" spans="1:5" ht="15">
      <c r="A268" t="s">
        <v>266</v>
      </c>
      <c r="B268" s="1" t="s">
        <v>267</v>
      </c>
      <c r="C268" s="1" t="s">
        <v>268</v>
      </c>
      <c r="D268" s="1" t="s">
        <v>268</v>
      </c>
      <c r="E268" s="4">
        <v>976733.8676503544</v>
      </c>
    </row>
    <row r="269" spans="1:5" ht="15">
      <c r="A269" t="s">
        <v>272</v>
      </c>
      <c r="B269" s="1" t="s">
        <v>272</v>
      </c>
      <c r="C269" s="1" t="s">
        <v>268</v>
      </c>
      <c r="D269" s="1" t="s">
        <v>268</v>
      </c>
      <c r="E269" s="4">
        <v>71116041.40516676</v>
      </c>
    </row>
  </sheetData>
  <autoFilter ref="A2:E269"/>
  <printOptions gridLines="1"/>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Exported Data, created by SPSS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SPSS Inc. Export Facility</dc:creator>
  <cp:keywords/>
  <dc:description/>
  <cp:lastModifiedBy>Lee Gardiner</cp:lastModifiedBy>
  <cp:lastPrinted>2015-10-21T09:13:50Z</cp:lastPrinted>
  <dcterms:created xsi:type="dcterms:W3CDTF">2007-02-23T14:58:14Z</dcterms:created>
  <dcterms:modified xsi:type="dcterms:W3CDTF">2016-01-13T15:30:20Z</dcterms:modified>
  <cp:category/>
  <cp:version/>
  <cp:contentType/>
  <cp:contentStatus/>
</cp:coreProperties>
</file>