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720" windowHeight="11820" activeTab="1"/>
  </bookViews>
  <sheets>
    <sheet name="Postcode sector lookup" sheetId="1" r:id="rId1"/>
    <sheet name="All postcode data" sheetId="2" r:id="rId2"/>
  </sheets>
  <externalReferences>
    <externalReference r:id="rId5"/>
    <externalReference r:id="rId6"/>
  </externalReferences>
  <definedNames>
    <definedName name="_xlnm._FilterDatabase" localSheetId="1" hidden="1">'All postcode data'!$A$8:$E$275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fullCalcOnLoad="1"/>
</workbook>
</file>

<file path=xl/sharedStrings.xml><?xml version="1.0" encoding="utf-8"?>
<sst xmlns="http://schemas.openxmlformats.org/spreadsheetml/2006/main" count="1088" uniqueCount="290">
  <si>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</si>
  <si>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</si>
  <si>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</si>
  <si>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</si>
  <si>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</si>
  <si>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</si>
  <si>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</si>
  <si>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</si>
  <si>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</si>
  <si>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</si>
  <si>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</si>
  <si>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</si>
  <si>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</si>
  <si>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</si>
  <si>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</si>
  <si>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</si>
  <si>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</si>
  <si>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</si>
  <si>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</si>
  <si>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</si>
  <si>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</si>
  <si>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</si>
  <si>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</si>
  <si>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</si>
  <si>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</si>
  <si>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</si>
  <si>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</si>
  <si>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</si>
  <si>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</si>
  <si>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</si>
  <si>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</si>
  <si>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</si>
  <si>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</si>
  <si>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</si>
  <si>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</si>
  <si>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</si>
  <si>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</si>
  <si>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</si>
  <si>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</si>
  <si>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</si>
  <si>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</si>
  <si>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</si>
  <si>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</si>
  <si>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</si>
  <si>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</si>
  <si>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</si>
  <si>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</si>
  <si>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</si>
  <si>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</si>
  <si>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</si>
  <si>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</si>
  <si>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</si>
  <si>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</si>
  <si>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</si>
  <si>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</si>
  <si>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</si>
  <si>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</si>
  <si>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</si>
  <si>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</si>
  <si>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</si>
  <si>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</si>
  <si>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</si>
  <si>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</si>
  <si>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</si>
  <si>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</si>
  <si>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</si>
  <si>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</si>
  <si>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</si>
  <si>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</si>
  <si>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</si>
  <si>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</si>
  <si>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</si>
  <si>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</si>
  <si>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</si>
  <si>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</si>
  <si>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</si>
  <si>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</si>
  <si>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</si>
  <si>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</si>
  <si>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</si>
  <si>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</si>
  <si>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</si>
  <si>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</si>
  <si>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</si>
  <si>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</si>
  <si>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</si>
  <si>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</si>
  <si>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</si>
  <si>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</si>
  <si>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</si>
  <si>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</si>
  <si>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</si>
  <si>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</si>
  <si>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</si>
  <si>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</si>
  <si>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</si>
  <si>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</si>
  <si>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</si>
  <si>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</si>
  <si>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</si>
  <si>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</si>
  <si>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</si>
  <si>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</si>
  <si>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</si>
  <si>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</si>
  <si>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</si>
  <si>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</si>
  <si>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</si>
  <si>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</si>
  <si>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</si>
  <si>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</si>
  <si>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</si>
  <si>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</si>
  <si>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</si>
  <si>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</si>
  <si>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</si>
  <si>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</si>
  <si>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</si>
  <si>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</si>
  <si>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</si>
  <si>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</si>
  <si>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</si>
  <si>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</si>
  <si>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</si>
  <si>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</si>
  <si>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</si>
  <si>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</si>
  <si>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</si>
  <si>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</si>
  <si>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</si>
  <si>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</si>
  <si>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</si>
  <si>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</si>
  <si>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</si>
  <si>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</si>
  <si>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</si>
  <si>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</si>
  <si>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</si>
  <si>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</si>
  <si>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</si>
  <si>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</si>
  <si>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</si>
  <si>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</si>
  <si>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</si>
  <si>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</si>
  <si>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</si>
  <si>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</si>
  <si>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</si>
  <si>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</si>
  <si>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</si>
  <si>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</si>
  <si>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</si>
  <si>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</si>
  <si>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</si>
  <si>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</si>
  <si>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</si>
  <si>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</si>
  <si>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</si>
  <si>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</si>
  <si>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</si>
  <si>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</si>
  <si>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</si>
  <si>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</si>
  <si>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</si>
  <si>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</si>
  <si>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</si>
  <si>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</si>
  <si>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</si>
  <si>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</si>
  <si>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</si>
  <si>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</si>
  <si>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</si>
  <si>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</si>
  <si>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</si>
  <si>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</si>
  <si>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</si>
  <si>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</si>
  <si>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</si>
  <si>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</si>
  <si>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</si>
  <si>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</si>
  <si>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</si>
  <si>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</si>
  <si>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</si>
  <si>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</si>
  <si>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</si>
  <si>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</si>
  <si>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</si>
  <si>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</si>
  <si>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</si>
  <si>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</si>
  <si>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</si>
  <si>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</si>
  <si>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</si>
  <si>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</si>
  <si>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</si>
  <si>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</si>
  <si>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</si>
  <si>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</si>
  <si>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</si>
  <si>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</si>
  <si>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</si>
  <si>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</si>
  <si>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</si>
  <si>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</si>
  <si>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</si>
  <si>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</si>
  <si>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</si>
  <si>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</si>
  <si>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</si>
  <si>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</si>
  <si>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</si>
  <si>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</si>
  <si>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</si>
  <si>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</si>
  <si>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</si>
  <si>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</si>
  <si>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</si>
  <si>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</si>
  <si>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</si>
  <si>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</si>
  <si>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</si>
  <si>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</si>
  <si>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</si>
  <si>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</si>
  <si>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</si>
  <si>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</si>
  <si>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</si>
  <si>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</si>
  <si>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</si>
  <si>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</si>
  <si>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</si>
  <si>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</si>
  <si>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</si>
  <si>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</si>
  <si>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</si>
  <si>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</si>
  <si>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</si>
  <si>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</si>
  <si>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</si>
  <si>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</si>
  <si>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</si>
  <si>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</si>
  <si>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</si>
  <si>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</si>
  <si>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</si>
  <si>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</si>
  <si>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</si>
  <si>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</si>
  <si>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</si>
  <si>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</si>
  <si>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</si>
  <si>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</si>
  <si>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</si>
  <si>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</si>
  <si>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</si>
  <si>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</si>
  <si>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</si>
  <si>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</si>
  <si>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</si>
  <si>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</si>
  <si>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</si>
  <si>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</si>
  <si>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</si>
  <si>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</si>
  <si>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</si>
  <si>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</si>
  <si>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</si>
  <si>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</si>
  <si>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</si>
  <si>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</si>
  <si>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</si>
  <si>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</si>
  <si>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</si>
  <si>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</si>
  <si>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</si>
  <si>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</si>
  <si>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</si>
  <si>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</si>
  <si>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</si>
  <si>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</si>
  <si>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</si>
  <si>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</si>
  <si>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</si>
  <si>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</si>
  <si>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</si>
  <si>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>UK Finance Statistics</t>
  </si>
  <si>
    <t>Value of SME Lending outstanding in Northern Ireland end-June 2017, split by sector postcode</t>
  </si>
  <si>
    <t>Postcode sector lookup: Value of SME Lending outstanding end-June 2017</t>
  </si>
  <si>
    <t>First Trust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</si>
</sst>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_-&quot;£&quot;* #,##0.00_-;\-&quot;£&quot;* #,##0.00_-;_-&quot;£&quot;* &quot;-&quot;??_-;_-@_-"/>
    <numFmt numFmtId="166" formatCode="&quot;£&quot;#,##0"/>
  </numFmts>
  <fonts count="65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6"/>
      <color indexed="56"/>
      <name val="Cambria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4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63"/>
      <name val="Arial"/>
      <family val="2"/>
    </font>
    <font>
      <b/>
      <sz val="18"/>
      <color indexed="23"/>
      <name val="Arial"/>
      <family val="2"/>
    </font>
    <font>
      <sz val="14"/>
      <color indexed="63"/>
      <name val="Arial"/>
      <family val="2"/>
    </font>
    <font>
      <b/>
      <sz val="16"/>
      <color indexed="56"/>
      <name val="Arial"/>
      <family val="2"/>
    </font>
    <font>
      <b/>
      <sz val="14"/>
      <color indexed="23"/>
      <name val="Arial"/>
      <family val="2"/>
    </font>
    <font>
      <b/>
      <sz val="11"/>
      <color indexed="6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3"/>
      <name val="Cambria"/>
      <family val="2"/>
    </font>
    <font>
      <b/>
      <sz val="11"/>
      <color rgb="FFFF0000"/>
      <name val="Calibri"/>
      <family val="2"/>
    </font>
    <font>
      <i/>
      <sz val="14"/>
      <color theme="1"/>
      <name val="Calibri"/>
      <family val="2"/>
    </font>
    <font>
      <sz val="8"/>
      <color theme="1"/>
      <name val="Arial"/>
      <family val="2"/>
    </font>
    <font>
      <b/>
      <sz val="16"/>
      <color rgb="FF00B6A3"/>
      <name val="Arial"/>
      <family val="2"/>
    </font>
    <font>
      <b/>
      <sz val="14"/>
      <color rgb="FF333344"/>
      <name val="Arial"/>
      <family val="2"/>
    </font>
    <font>
      <b/>
      <sz val="18"/>
      <color theme="0" tint="-0.4999699890613556"/>
      <name val="Arial"/>
      <family val="2"/>
    </font>
    <font>
      <sz val="14"/>
      <color rgb="FF333344"/>
      <name val="Arial"/>
      <family val="2"/>
    </font>
    <font>
      <b/>
      <sz val="16"/>
      <color theme="3"/>
      <name val="Arial"/>
      <family val="2"/>
    </font>
    <font>
      <b/>
      <sz val="14"/>
      <color theme="0" tint="-0.4999699890613556"/>
      <name val="Arial"/>
      <family val="2"/>
    </font>
    <font>
      <b/>
      <sz val="11"/>
      <color rgb="FF333344"/>
      <name val="Arial"/>
      <family val="2"/>
    </font>
    <font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3" fillId="0" borderId="10" xfId="102" applyFont="1" applyBorder="1" applyAlignment="1">
      <alignment horizontal="left" vertical="center"/>
    </xf>
    <xf numFmtId="0" fontId="53" fillId="0" borderId="10" xfId="102" applyFont="1" applyBorder="1" applyAlignment="1">
      <alignment vertical="center"/>
    </xf>
    <xf numFmtId="0" fontId="34" fillId="0" borderId="0" xfId="78">
      <alignment/>
      <protection/>
    </xf>
    <xf numFmtId="0" fontId="44" fillId="0" borderId="0" xfId="73" applyAlignment="1">
      <alignment/>
    </xf>
    <xf numFmtId="0" fontId="34" fillId="0" borderId="0" xfId="78" applyAlignment="1">
      <alignment horizontal="left"/>
      <protection/>
    </xf>
    <xf numFmtId="0" fontId="44" fillId="0" borderId="0" xfId="73" applyAlignment="1">
      <alignment vertical="center"/>
    </xf>
    <xf numFmtId="0" fontId="34" fillId="0" borderId="10" xfId="78" applyBorder="1" applyAlignment="1">
      <alignment horizontal="left" vertical="center"/>
      <protection/>
    </xf>
    <xf numFmtId="0" fontId="34" fillId="0" borderId="0" xfId="78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34" fillId="0" borderId="0" xfId="78" applyBorder="1">
      <alignment/>
      <protection/>
    </xf>
    <xf numFmtId="0" fontId="44" fillId="0" borderId="10" xfId="73" applyBorder="1" applyAlignment="1">
      <alignment vertical="center"/>
    </xf>
    <xf numFmtId="0" fontId="34" fillId="0" borderId="0" xfId="78" applyAlignment="1">
      <alignment/>
      <protection/>
    </xf>
    <xf numFmtId="9" fontId="0" fillId="0" borderId="0" xfId="96" applyFont="1" applyAlignment="1">
      <alignment/>
    </xf>
    <xf numFmtId="0" fontId="54" fillId="0" borderId="0" xfId="78" applyFont="1" applyAlignment="1">
      <alignment/>
      <protection/>
    </xf>
    <xf numFmtId="164" fontId="51" fillId="33" borderId="11" xfId="48" applyNumberFormat="1" applyFont="1" applyFill="1" applyBorder="1" applyAlignment="1">
      <alignment horizontal="left"/>
    </xf>
    <xf numFmtId="0" fontId="51" fillId="0" borderId="0" xfId="78" applyFont="1" applyAlignment="1">
      <alignment horizontal="right"/>
      <protection/>
    </xf>
    <xf numFmtId="0" fontId="51" fillId="0" borderId="0" xfId="78" applyFont="1" applyAlignment="1">
      <alignment horizontal="left" vertical="top"/>
      <protection/>
    </xf>
    <xf numFmtId="0" fontId="34" fillId="0" borderId="0" xfId="78" applyAlignment="1">
      <alignment vertical="top"/>
      <protection/>
    </xf>
    <xf numFmtId="0" fontId="51" fillId="0" borderId="0" xfId="78" applyFont="1" applyAlignment="1">
      <alignment horizontal="right" vertical="top"/>
      <protection/>
    </xf>
    <xf numFmtId="0" fontId="34" fillId="0" borderId="0" xfId="78" applyBorder="1" applyAlignment="1">
      <alignment/>
      <protection/>
    </xf>
    <xf numFmtId="0" fontId="51" fillId="33" borderId="11" xfId="78" applyFont="1" applyFill="1" applyBorder="1" applyAlignment="1">
      <alignment horizontal="right" vertical="top"/>
      <protection/>
    </xf>
    <xf numFmtId="0" fontId="51" fillId="33" borderId="11" xfId="78" applyFont="1" applyFill="1" applyBorder="1" applyAlignment="1">
      <alignment horizontal="left" vertical="top"/>
      <protection/>
    </xf>
    <xf numFmtId="164" fontId="0" fillId="0" borderId="0" xfId="48" applyNumberFormat="1" applyFont="1" applyBorder="1" applyAlignment="1">
      <alignment/>
    </xf>
    <xf numFmtId="0" fontId="51" fillId="0" borderId="0" xfId="78" applyFont="1" applyBorder="1" applyAlignment="1">
      <alignment/>
      <protection/>
    </xf>
    <xf numFmtId="0" fontId="51" fillId="0" borderId="0" xfId="78" applyFont="1" applyAlignment="1">
      <alignment/>
      <protection/>
    </xf>
    <xf numFmtId="0" fontId="51" fillId="0" borderId="0" xfId="78" applyFont="1" applyAlignment="1">
      <alignment horizontal="left"/>
      <protection/>
    </xf>
    <xf numFmtId="0" fontId="55" fillId="34" borderId="11" xfId="78" applyFont="1" applyFill="1" applyBorder="1" applyAlignment="1" applyProtection="1">
      <alignment/>
      <protection locked="0"/>
    </xf>
    <xf numFmtId="0" fontId="56" fillId="0" borderId="0" xfId="0" applyFont="1" applyFill="1" applyAlignment="1">
      <alignment horizontal="left"/>
    </xf>
    <xf numFmtId="0" fontId="57" fillId="0" borderId="0" xfId="102" applyFont="1" applyAlignment="1">
      <alignment vertical="top"/>
    </xf>
    <xf numFmtId="0" fontId="58" fillId="0" borderId="0" xfId="102" applyFont="1" applyAlignment="1">
      <alignment vertical="top"/>
    </xf>
    <xf numFmtId="0" fontId="0" fillId="0" borderId="0" xfId="78" applyFont="1" applyAlignment="1">
      <alignment/>
      <protection/>
    </xf>
    <xf numFmtId="0" fontId="59" fillId="0" borderId="12" xfId="102" applyFont="1" applyFill="1" applyBorder="1" applyAlignment="1" applyProtection="1">
      <alignment vertical="top" wrapText="1"/>
      <protection locked="0"/>
    </xf>
    <xf numFmtId="0" fontId="60" fillId="0" borderId="0" xfId="0" applyFont="1" applyAlignment="1">
      <alignment/>
    </xf>
    <xf numFmtId="0" fontId="57" fillId="0" borderId="0" xfId="102" applyFont="1" applyAlignment="1">
      <alignment horizontal="left" vertical="top"/>
    </xf>
    <xf numFmtId="0" fontId="0" fillId="0" borderId="0" xfId="78" applyFont="1" applyAlignment="1">
      <alignment horizontal="left"/>
      <protection/>
    </xf>
    <xf numFmtId="0" fontId="61" fillId="0" borderId="0" xfId="102" applyFont="1" applyAlignment="1">
      <alignment horizontal="left" vertical="top"/>
    </xf>
    <xf numFmtId="0" fontId="62" fillId="0" borderId="0" xfId="102" applyFont="1" applyFill="1" applyAlignment="1">
      <alignment horizontal="left" vertical="top"/>
    </xf>
    <xf numFmtId="0" fontId="0" fillId="0" borderId="0" xfId="78" applyFont="1">
      <alignment/>
      <protection/>
    </xf>
    <xf numFmtId="0" fontId="63" fillId="0" borderId="0" xfId="73" applyFont="1" applyAlignment="1">
      <alignment horizontal="left"/>
    </xf>
    <xf numFmtId="0" fontId="63" fillId="0" borderId="0" xfId="73" applyFont="1" applyAlignment="1">
      <alignment/>
    </xf>
    <xf numFmtId="0" fontId="0" fillId="0" borderId="0" xfId="78" applyFont="1" applyAlignment="1">
      <alignment horizontal="right"/>
      <protection/>
    </xf>
    <xf numFmtId="0" fontId="64" fillId="0" borderId="0" xfId="78" applyFont="1" applyAlignment="1">
      <alignment horizontal="right" vertical="center"/>
      <protection/>
    </xf>
    <xf numFmtId="166" fontId="0" fillId="0" borderId="0" xfId="78" applyNumberFormat="1" applyFont="1" applyAlignment="1">
      <alignment horizontal="right"/>
      <protection/>
    </xf>
    <xf numFmtId="166" fontId="63" fillId="0" borderId="10" xfId="73" applyNumberFormat="1" applyFont="1" applyBorder="1" applyAlignment="1">
      <alignment horizontal="center" vertical="center" wrapText="1"/>
    </xf>
    <xf numFmtId="166" fontId="63" fillId="0" borderId="10" xfId="73" applyNumberFormat="1" applyFont="1" applyBorder="1" applyAlignment="1">
      <alignment horizontal="left" vertical="center" wrapText="1"/>
    </xf>
    <xf numFmtId="166" fontId="63" fillId="0" borderId="13" xfId="73" applyNumberFormat="1" applyFont="1" applyBorder="1" applyAlignment="1">
      <alignment horizontal="centerContinuous" vertical="center" wrapText="1"/>
    </xf>
    <xf numFmtId="0" fontId="57" fillId="0" borderId="14" xfId="74" applyFont="1" applyBorder="1" applyAlignment="1">
      <alignment vertical="center"/>
    </xf>
    <xf numFmtId="0" fontId="57" fillId="0" borderId="15" xfId="74" applyFont="1" applyBorder="1" applyAlignment="1">
      <alignment vertical="center"/>
    </xf>
    <xf numFmtId="0" fontId="57" fillId="0" borderId="16" xfId="74" applyFont="1" applyBorder="1" applyAlignment="1">
      <alignment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4 2" xfId="49"/>
    <cellStyle name="Comma 4 2 2" xfId="50"/>
    <cellStyle name="Comma 4 3" xfId="51"/>
    <cellStyle name="Comma 4 3 2" xfId="52"/>
    <cellStyle name="Comma 4 4" xfId="53"/>
    <cellStyle name="Comma 5" xfId="54"/>
    <cellStyle name="Comma 5 2" xfId="55"/>
    <cellStyle name="Comma 6" xfId="56"/>
    <cellStyle name="Comma 6 2" xfId="57"/>
    <cellStyle name="Comma 7" xfId="58"/>
    <cellStyle name="Comma 7 2" xfId="59"/>
    <cellStyle name="Comma 8" xfId="60"/>
    <cellStyle name="Currency" xfId="61"/>
    <cellStyle name="Currency [0]" xfId="62"/>
    <cellStyle name="Currency 2" xfId="63"/>
    <cellStyle name="Currency 2 2" xfId="64"/>
    <cellStyle name="Currency 2 2 2" xfId="65"/>
    <cellStyle name="Currency 2 3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Heading 4 2" xfId="73"/>
    <cellStyle name="Hyperlink" xfId="74"/>
    <cellStyle name="Input" xfId="75"/>
    <cellStyle name="Linked Cell" xfId="76"/>
    <cellStyle name="Neutral" xfId="77"/>
    <cellStyle name="Normal 2" xfId="78"/>
    <cellStyle name="Normal 2 2" xfId="79"/>
    <cellStyle name="Normal 2 2 2" xfId="80"/>
    <cellStyle name="Normal 2 2 3" xfId="81"/>
    <cellStyle name="Normal 2 3" xfId="82"/>
    <cellStyle name="Normal 2 4" xfId="83"/>
    <cellStyle name="Normal 3" xfId="84"/>
    <cellStyle name="Normal 3 2" xfId="85"/>
    <cellStyle name="Normal 4" xfId="86"/>
    <cellStyle name="Normal 4 2" xfId="87"/>
    <cellStyle name="Normal 4 3" xfId="88"/>
    <cellStyle name="Normal 5" xfId="89"/>
    <cellStyle name="Normal 6" xfId="90"/>
    <cellStyle name="Note" xfId="91"/>
    <cellStyle name="Output" xfId="92"/>
    <cellStyle name="Percent" xfId="93"/>
    <cellStyle name="Percent 2" xfId="94"/>
    <cellStyle name="Percent 3" xfId="95"/>
    <cellStyle name="Percent 4" xfId="96"/>
    <cellStyle name="Percent 4 2" xfId="97"/>
    <cellStyle name="Percent 4 3" xfId="98"/>
    <cellStyle name="Percent 5" xfId="99"/>
    <cellStyle name="Percent 6" xfId="100"/>
    <cellStyle name="Percent 7" xfId="101"/>
    <cellStyle name="Title" xfId="102"/>
    <cellStyle name="Total" xfId="103"/>
    <cellStyle name="Warning Text" xfId="104"/>
  </cellStyles>
  <dxfs count="7">
    <dxf>
      <font>
        <b/>
        <i val="0"/>
      </font>
      <fill>
        <patternFill>
          <bgColor rgb="FFFF000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NI%20Postcode%20Lending%20Data\2017%20Q2%20Data\2017%20Q2%20published%20files\BBA01-#445882-v1-Postcode_Lending_Publishable_Data_PL_Q3_2014___BBA_Aggregat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NI%20Postcode%20Lending%20Data\2017%20Q2%20Data\NI%20Postcode%20SME%20Aggregate%20-%20Q2%202017%20-%20working%20fil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RBS"/>
      <sheetName val="Santander"/>
      <sheetName val="Ulster"/>
      <sheetName val="publish"/>
    </sheetNames>
    <sheetDataSet>
      <sheetData sheetId="14">
        <row r="1">
          <cell r="A1" t="str">
            <v>Postcodes</v>
          </cell>
          <cell r="B1" t="str">
            <v>AIB</v>
          </cell>
          <cell r="C1" t="str">
            <v>Barclays</v>
          </cell>
          <cell r="D1" t="str">
            <v>BOI</v>
          </cell>
          <cell r="E1" t="str">
            <v>Danske</v>
          </cell>
          <cell r="F1" t="str">
            <v>HSBC</v>
          </cell>
          <cell r="G1" t="str">
            <v>RBS</v>
          </cell>
          <cell r="H1" t="str">
            <v>Santander</v>
          </cell>
          <cell r="I1" t="str">
            <v>Ulster</v>
          </cell>
        </row>
        <row r="2">
          <cell r="A2" t="str">
            <v>BT1 1</v>
          </cell>
          <cell r="B2" t="str">
            <v/>
          </cell>
          <cell r="C2" t="str">
            <v/>
          </cell>
          <cell r="D2">
            <v>6213248.282628001</v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</row>
        <row r="3">
          <cell r="A3" t="str">
            <v>BT1 2</v>
          </cell>
          <cell r="B3">
            <v>8433705.91</v>
          </cell>
          <cell r="C3" t="str">
            <v/>
          </cell>
          <cell r="D3" t="str">
            <v/>
          </cell>
          <cell r="E3">
            <v>4005376</v>
          </cell>
          <cell r="F3" t="str">
            <v/>
          </cell>
          <cell r="G3" t="str">
            <v/>
          </cell>
          <cell r="H3">
            <v>6047186.56</v>
          </cell>
          <cell r="I3">
            <v>2815401.6299999994</v>
          </cell>
        </row>
        <row r="4">
          <cell r="A4" t="str">
            <v>BT1 3</v>
          </cell>
          <cell r="B4" t="str">
            <v/>
          </cell>
          <cell r="C4" t="str">
            <v/>
          </cell>
          <cell r="D4" t="str">
            <v/>
          </cell>
          <cell r="E4">
            <v>71896646</v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</row>
        <row r="5">
          <cell r="A5" t="str">
            <v>BT1 4</v>
          </cell>
          <cell r="B5">
            <v>28948958.81</v>
          </cell>
          <cell r="C5" t="str">
            <v/>
          </cell>
          <cell r="D5">
            <v>6131510.034402799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</row>
        <row r="6">
          <cell r="A6" t="str">
            <v>BT1 5</v>
          </cell>
          <cell r="B6">
            <v>1456677</v>
          </cell>
          <cell r="C6" t="str">
            <v/>
          </cell>
          <cell r="D6">
            <v>15037706.47260481</v>
          </cell>
          <cell r="E6">
            <v>19297639</v>
          </cell>
          <cell r="F6" t="str">
            <v/>
          </cell>
          <cell r="G6" t="str">
            <v/>
          </cell>
          <cell r="H6" t="str">
            <v/>
          </cell>
          <cell r="I6">
            <v>1633985.51</v>
          </cell>
        </row>
        <row r="7">
          <cell r="A7" t="str">
            <v>BT1 6</v>
          </cell>
          <cell r="B7">
            <v>24981030.93</v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>BT1 9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>BT10 0</v>
          </cell>
          <cell r="B9">
            <v>1008028.45</v>
          </cell>
          <cell r="C9" t="str">
            <v/>
          </cell>
          <cell r="D9" t="str">
            <v/>
          </cell>
          <cell r="E9">
            <v>625233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>BT10 9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>BT11 8</v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>
            <v>929829.2600000001</v>
          </cell>
        </row>
        <row r="12">
          <cell r="A12" t="str">
            <v>BT11 9</v>
          </cell>
          <cell r="B12" t="str">
            <v/>
          </cell>
          <cell r="C12" t="str">
            <v/>
          </cell>
          <cell r="D12">
            <v>5215072.339191998</v>
          </cell>
          <cell r="E12">
            <v>2526762</v>
          </cell>
          <cell r="F12" t="str">
            <v/>
          </cell>
          <cell r="G12" t="str">
            <v/>
          </cell>
          <cell r="H12" t="str">
            <v/>
          </cell>
          <cell r="I12">
            <v>2414593.6799999992</v>
          </cell>
        </row>
        <row r="13">
          <cell r="A13" t="str">
            <v>BT12 4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>BT12 5</v>
          </cell>
          <cell r="B14" t="str">
            <v/>
          </cell>
          <cell r="C14" t="str">
            <v/>
          </cell>
          <cell r="D14">
            <v>364840.8460173999</v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A15" t="str">
            <v>BT12 6</v>
          </cell>
          <cell r="B15" t="str">
            <v/>
          </cell>
          <cell r="C15" t="str">
            <v/>
          </cell>
          <cell r="D15">
            <v>3142642.3678863994</v>
          </cell>
          <cell r="E15">
            <v>4460249</v>
          </cell>
          <cell r="F15" t="str">
            <v/>
          </cell>
          <cell r="G15" t="str">
            <v/>
          </cell>
          <cell r="H15" t="str">
            <v/>
          </cell>
          <cell r="I15">
            <v>1635727.1400000001</v>
          </cell>
        </row>
        <row r="16">
          <cell r="A16" t="str">
            <v>BT12 7</v>
          </cell>
          <cell r="B16" t="str">
            <v/>
          </cell>
          <cell r="C16" t="str">
            <v/>
          </cell>
          <cell r="D16">
            <v>1157088.832698</v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>
            <v>562872.69</v>
          </cell>
        </row>
        <row r="17">
          <cell r="A17" t="str">
            <v>BT13 1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>BT13 2</v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</row>
        <row r="19">
          <cell r="A19" t="str">
            <v>BT13 3</v>
          </cell>
          <cell r="B19" t="str">
            <v/>
          </cell>
          <cell r="C19" t="str">
            <v/>
          </cell>
          <cell r="D19">
            <v>435868.715543</v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427747.7899999999</v>
          </cell>
        </row>
        <row r="20">
          <cell r="A20" t="str">
            <v>BT13 9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>BT14 6</v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>
            <v>197163.53000000003</v>
          </cell>
        </row>
        <row r="22">
          <cell r="A22" t="str">
            <v>BT14 7</v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>BT14 8</v>
          </cell>
          <cell r="B23" t="str">
            <v/>
          </cell>
          <cell r="C23" t="str">
            <v/>
          </cell>
          <cell r="D23">
            <v>1512386.6599670995</v>
          </cell>
          <cell r="E23">
            <v>448394</v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>BT15 1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>BT15 2</v>
          </cell>
          <cell r="B25" t="str">
            <v/>
          </cell>
          <cell r="C25" t="str">
            <v/>
          </cell>
          <cell r="D25" t="str">
            <v/>
          </cell>
          <cell r="E25">
            <v>7028161</v>
          </cell>
          <cell r="F25" t="str">
            <v/>
          </cell>
          <cell r="G25" t="str">
            <v/>
          </cell>
          <cell r="H25" t="str">
            <v/>
          </cell>
          <cell r="I25">
            <v>200314.01000000004</v>
          </cell>
        </row>
        <row r="26">
          <cell r="A26" t="str">
            <v>BT15 3</v>
          </cell>
          <cell r="B26" t="str">
            <v/>
          </cell>
          <cell r="C26" t="str">
            <v/>
          </cell>
          <cell r="D26">
            <v>865698.6250208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A27" t="str">
            <v>BT15 4</v>
          </cell>
          <cell r="B27" t="str">
            <v/>
          </cell>
          <cell r="C27" t="str">
            <v/>
          </cell>
          <cell r="D27">
            <v>1757612.7200347998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>BT15 5</v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>
            <v>1591147.04</v>
          </cell>
        </row>
        <row r="29">
          <cell r="A29" t="str">
            <v>BT16 1</v>
          </cell>
          <cell r="B29">
            <v>1688647.87</v>
          </cell>
          <cell r="C29" t="str">
            <v/>
          </cell>
          <cell r="D29">
            <v>1718699.1840049995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>
            <v>1184053.5399999996</v>
          </cell>
        </row>
        <row r="30">
          <cell r="A30" t="str">
            <v>BT16 2</v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>
            <v>741342.1599999999</v>
          </cell>
        </row>
        <row r="31">
          <cell r="A31" t="str">
            <v>BT17 0</v>
          </cell>
          <cell r="B31">
            <v>7191890.6</v>
          </cell>
          <cell r="C31" t="str">
            <v/>
          </cell>
          <cell r="D31">
            <v>4032293.345013999</v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>
            <v>2369221.08</v>
          </cell>
        </row>
        <row r="32">
          <cell r="A32" t="str">
            <v>BT17 9</v>
          </cell>
          <cell r="B32">
            <v>3522534.75</v>
          </cell>
          <cell r="C32" t="str">
            <v/>
          </cell>
          <cell r="D32" t="str">
            <v/>
          </cell>
          <cell r="E32">
            <v>4020572</v>
          </cell>
          <cell r="F32" t="str">
            <v/>
          </cell>
          <cell r="G32" t="str">
            <v/>
          </cell>
          <cell r="H32" t="str">
            <v/>
          </cell>
          <cell r="I32">
            <v>1905738.48</v>
          </cell>
        </row>
        <row r="33">
          <cell r="A33" t="str">
            <v>BT18 0</v>
          </cell>
          <cell r="B33">
            <v>2778635.62</v>
          </cell>
          <cell r="C33" t="str">
            <v/>
          </cell>
          <cell r="D33">
            <v>9297276.9368792</v>
          </cell>
          <cell r="E33">
            <v>4604796</v>
          </cell>
          <cell r="F33" t="str">
            <v/>
          </cell>
          <cell r="G33" t="str">
            <v/>
          </cell>
          <cell r="H33" t="str">
            <v/>
          </cell>
          <cell r="I33">
            <v>2582507.9299999997</v>
          </cell>
        </row>
        <row r="34">
          <cell r="A34" t="str">
            <v>BT18 8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>BT18 9</v>
          </cell>
          <cell r="B35">
            <v>28404354.89</v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>
            <v>2906092.0400000005</v>
          </cell>
        </row>
        <row r="36">
          <cell r="A36" t="str">
            <v>BT19 1</v>
          </cell>
          <cell r="B36">
            <v>3169386.97</v>
          </cell>
          <cell r="C36" t="str">
            <v/>
          </cell>
          <cell r="D36">
            <v>3721056.765756101</v>
          </cell>
          <cell r="E36">
            <v>11945224</v>
          </cell>
          <cell r="F36" t="str">
            <v/>
          </cell>
          <cell r="G36" t="str">
            <v/>
          </cell>
          <cell r="H36" t="str">
            <v/>
          </cell>
          <cell r="I36">
            <v>1146506.1499999994</v>
          </cell>
        </row>
        <row r="37">
          <cell r="A37" t="str">
            <v>BT19 6</v>
          </cell>
          <cell r="B37" t="str">
            <v/>
          </cell>
          <cell r="C37" t="str">
            <v/>
          </cell>
          <cell r="D37">
            <v>854152.9527252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>
            <v>933377.99</v>
          </cell>
        </row>
        <row r="38">
          <cell r="A38" t="str">
            <v>BT19 7</v>
          </cell>
          <cell r="B38">
            <v>616268.76</v>
          </cell>
          <cell r="C38" t="str">
            <v/>
          </cell>
          <cell r="D38">
            <v>5201046.046664802</v>
          </cell>
          <cell r="E38">
            <v>3457411</v>
          </cell>
          <cell r="F38" t="str">
            <v/>
          </cell>
          <cell r="G38" t="str">
            <v/>
          </cell>
          <cell r="H38" t="str">
            <v/>
          </cell>
          <cell r="I38">
            <v>3103355.5900000003</v>
          </cell>
        </row>
        <row r="39">
          <cell r="A39" t="str">
            <v>BT2 7</v>
          </cell>
          <cell r="B39" t="str">
            <v/>
          </cell>
          <cell r="C39" t="str">
            <v/>
          </cell>
          <cell r="D39">
            <v>2986725.3018568</v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>
            <v>668194.9399999998</v>
          </cell>
        </row>
        <row r="40">
          <cell r="A40" t="str">
            <v>BT2 8</v>
          </cell>
          <cell r="B40" t="str">
            <v/>
          </cell>
          <cell r="C40" t="str">
            <v/>
          </cell>
          <cell r="D40">
            <v>2934761.9204372005</v>
          </cell>
          <cell r="E40">
            <v>5672272</v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</row>
        <row r="41">
          <cell r="A41" t="str">
            <v>BT20 3</v>
          </cell>
          <cell r="B41">
            <v>2752801.82</v>
          </cell>
          <cell r="C41" t="str">
            <v/>
          </cell>
          <cell r="D41">
            <v>2949413.0237773</v>
          </cell>
          <cell r="E41">
            <v>1858911</v>
          </cell>
          <cell r="F41" t="str">
            <v/>
          </cell>
          <cell r="G41" t="str">
            <v/>
          </cell>
          <cell r="H41" t="str">
            <v/>
          </cell>
          <cell r="I41">
            <v>2203655.11</v>
          </cell>
        </row>
        <row r="42">
          <cell r="A42" t="str">
            <v>BT20 4</v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>
            <v>419692.95</v>
          </cell>
        </row>
        <row r="43">
          <cell r="A43" t="str">
            <v>BT20 5</v>
          </cell>
          <cell r="B43">
            <v>2911299.84</v>
          </cell>
          <cell r="C43" t="str">
            <v/>
          </cell>
          <cell r="D43">
            <v>2284202.2664565993</v>
          </cell>
          <cell r="E43">
            <v>1521855</v>
          </cell>
          <cell r="F43" t="str">
            <v/>
          </cell>
          <cell r="G43" t="str">
            <v/>
          </cell>
          <cell r="H43" t="str">
            <v/>
          </cell>
          <cell r="I43">
            <v>1395996.6600000001</v>
          </cell>
        </row>
        <row r="44">
          <cell r="A44" t="str">
            <v>BT20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</row>
        <row r="45">
          <cell r="A45" t="str">
            <v>BT21 0</v>
          </cell>
          <cell r="B45" t="str">
            <v/>
          </cell>
          <cell r="C45" t="str">
            <v/>
          </cell>
          <cell r="D45">
            <v>950331.9432138999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>
            <v>1645989.7099999993</v>
          </cell>
        </row>
        <row r="46">
          <cell r="A46" t="str">
            <v>BT22 1</v>
          </cell>
          <cell r="B46">
            <v>772871.28</v>
          </cell>
          <cell r="C46" t="str">
            <v/>
          </cell>
          <cell r="D46">
            <v>6793493.021131199</v>
          </cell>
          <cell r="E46">
            <v>7282666</v>
          </cell>
          <cell r="F46" t="str">
            <v/>
          </cell>
          <cell r="G46" t="str">
            <v/>
          </cell>
          <cell r="H46" t="str">
            <v/>
          </cell>
          <cell r="I46">
            <v>4188182.65</v>
          </cell>
        </row>
        <row r="47">
          <cell r="A47" t="str">
            <v>BT22 2</v>
          </cell>
          <cell r="B47">
            <v>535568.91</v>
          </cell>
          <cell r="C47" t="str">
            <v/>
          </cell>
          <cell r="D47" t="str">
            <v/>
          </cell>
          <cell r="E47">
            <v>9265947</v>
          </cell>
          <cell r="F47" t="str">
            <v/>
          </cell>
          <cell r="G47" t="str">
            <v/>
          </cell>
          <cell r="H47" t="str">
            <v/>
          </cell>
          <cell r="I47">
            <v>4443268.06</v>
          </cell>
        </row>
        <row r="48">
          <cell r="A48" t="str">
            <v>BT23 4</v>
          </cell>
          <cell r="B48" t="str">
            <v/>
          </cell>
          <cell r="C48" t="str">
            <v/>
          </cell>
          <cell r="D48" t="str">
            <v/>
          </cell>
          <cell r="E48">
            <v>8950597</v>
          </cell>
          <cell r="F48" t="str">
            <v/>
          </cell>
          <cell r="G48" t="str">
            <v/>
          </cell>
          <cell r="H48" t="str">
            <v/>
          </cell>
          <cell r="I48">
            <v>4973163.779999999</v>
          </cell>
        </row>
        <row r="49">
          <cell r="A49" t="str">
            <v>BT23 5</v>
          </cell>
          <cell r="B49" t="str">
            <v/>
          </cell>
          <cell r="C49" t="str">
            <v/>
          </cell>
          <cell r="D49" t="str">
            <v/>
          </cell>
          <cell r="E49">
            <v>8784278</v>
          </cell>
          <cell r="F49" t="str">
            <v/>
          </cell>
          <cell r="G49" t="str">
            <v/>
          </cell>
          <cell r="H49" t="str">
            <v/>
          </cell>
          <cell r="I49">
            <v>4509786.570000002</v>
          </cell>
        </row>
        <row r="50">
          <cell r="A50" t="str">
            <v>BT23 6</v>
          </cell>
          <cell r="B50">
            <v>4077043.33</v>
          </cell>
          <cell r="C50" t="str">
            <v/>
          </cell>
          <cell r="D50">
            <v>5319745.3067696</v>
          </cell>
          <cell r="E50">
            <v>6282885</v>
          </cell>
          <cell r="F50" t="str">
            <v/>
          </cell>
          <cell r="G50" t="str">
            <v/>
          </cell>
          <cell r="H50" t="str">
            <v/>
          </cell>
          <cell r="I50">
            <v>3639443.0100000007</v>
          </cell>
        </row>
        <row r="51">
          <cell r="A51" t="str">
            <v>BT23 7</v>
          </cell>
          <cell r="B51" t="str">
            <v/>
          </cell>
          <cell r="C51" t="str">
            <v/>
          </cell>
          <cell r="D51">
            <v>1177259.8700629</v>
          </cell>
          <cell r="E51">
            <v>1362222</v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</row>
        <row r="52">
          <cell r="A52" t="str">
            <v>BT23 8</v>
          </cell>
          <cell r="B52" t="str">
            <v/>
          </cell>
          <cell r="C52" t="str">
            <v/>
          </cell>
          <cell r="D52" t="str">
            <v/>
          </cell>
          <cell r="E52">
            <v>2028163</v>
          </cell>
          <cell r="F52" t="str">
            <v/>
          </cell>
          <cell r="G52" t="str">
            <v/>
          </cell>
          <cell r="H52" t="str">
            <v/>
          </cell>
          <cell r="I52">
            <v>542895.1200000001</v>
          </cell>
        </row>
        <row r="53">
          <cell r="A53" t="str">
            <v>BT23 9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</row>
        <row r="54">
          <cell r="A54" t="str">
            <v>BT24 7</v>
          </cell>
          <cell r="B54" t="str">
            <v/>
          </cell>
          <cell r="C54" t="str">
            <v/>
          </cell>
          <cell r="D54">
            <v>2868391.463368401</v>
          </cell>
          <cell r="E54">
            <v>8089066</v>
          </cell>
          <cell r="F54" t="str">
            <v/>
          </cell>
          <cell r="G54" t="str">
            <v/>
          </cell>
          <cell r="H54" t="str">
            <v/>
          </cell>
          <cell r="I54">
            <v>2777437.5700000003</v>
          </cell>
        </row>
        <row r="55">
          <cell r="A55" t="str">
            <v>BT24 8</v>
          </cell>
          <cell r="B55">
            <v>2352736.96</v>
          </cell>
          <cell r="C55" t="str">
            <v/>
          </cell>
          <cell r="D55">
            <v>3927500.9527975013</v>
          </cell>
          <cell r="E55">
            <v>16096184</v>
          </cell>
          <cell r="F55" t="str">
            <v/>
          </cell>
          <cell r="G55" t="str">
            <v/>
          </cell>
          <cell r="H55" t="str">
            <v/>
          </cell>
          <cell r="I55">
            <v>5652716.300000001</v>
          </cell>
        </row>
        <row r="56">
          <cell r="A56" t="str">
            <v>BT25 1</v>
          </cell>
          <cell r="B56">
            <v>517976.37</v>
          </cell>
          <cell r="C56" t="str">
            <v/>
          </cell>
          <cell r="D56" t="str">
            <v/>
          </cell>
          <cell r="E56">
            <v>18581697</v>
          </cell>
          <cell r="F56" t="str">
            <v/>
          </cell>
          <cell r="G56" t="str">
            <v/>
          </cell>
          <cell r="H56" t="str">
            <v/>
          </cell>
          <cell r="I56">
            <v>4085345.26</v>
          </cell>
        </row>
        <row r="57">
          <cell r="A57" t="str">
            <v>BT25 2</v>
          </cell>
          <cell r="B57">
            <v>826901.97</v>
          </cell>
          <cell r="C57" t="str">
            <v/>
          </cell>
          <cell r="D57">
            <v>2878347.5549148982</v>
          </cell>
          <cell r="E57">
            <v>4829399</v>
          </cell>
          <cell r="F57" t="str">
            <v/>
          </cell>
          <cell r="G57" t="str">
            <v/>
          </cell>
          <cell r="H57" t="str">
            <v/>
          </cell>
          <cell r="I57">
            <v>3833528.96</v>
          </cell>
        </row>
        <row r="58">
          <cell r="A58" t="str">
            <v>BT26 6</v>
          </cell>
          <cell r="B58" t="str">
            <v/>
          </cell>
          <cell r="C58" t="str">
            <v/>
          </cell>
          <cell r="D58">
            <v>5394101.510833397</v>
          </cell>
          <cell r="E58">
            <v>31571910</v>
          </cell>
          <cell r="F58" t="str">
            <v/>
          </cell>
          <cell r="G58" t="str">
            <v/>
          </cell>
          <cell r="H58" t="str">
            <v/>
          </cell>
          <cell r="I58">
            <v>5060541.4399999995</v>
          </cell>
        </row>
        <row r="59">
          <cell r="A59" t="str">
            <v>BT27 4</v>
          </cell>
          <cell r="B59">
            <v>1080172.78</v>
          </cell>
          <cell r="C59" t="str">
            <v/>
          </cell>
          <cell r="D59">
            <v>2091524.6162184002</v>
          </cell>
          <cell r="E59">
            <v>513860</v>
          </cell>
          <cell r="F59" t="str">
            <v/>
          </cell>
          <cell r="G59" t="str">
            <v/>
          </cell>
          <cell r="H59" t="str">
            <v/>
          </cell>
          <cell r="I59">
            <v>1041834.95</v>
          </cell>
        </row>
        <row r="60">
          <cell r="A60" t="str">
            <v>BT27 5</v>
          </cell>
          <cell r="B60">
            <v>12156877</v>
          </cell>
          <cell r="C60" t="str">
            <v/>
          </cell>
          <cell r="D60">
            <v>4413365.4459136</v>
          </cell>
          <cell r="E60">
            <v>10740485</v>
          </cell>
          <cell r="F60" t="str">
            <v/>
          </cell>
          <cell r="G60" t="str">
            <v/>
          </cell>
          <cell r="H60" t="str">
            <v/>
          </cell>
          <cell r="I60">
            <v>3210783.7900000005</v>
          </cell>
        </row>
        <row r="61">
          <cell r="A61" t="str">
            <v>BT27 6</v>
          </cell>
          <cell r="B61">
            <v>1074808.93</v>
          </cell>
          <cell r="C61" t="str">
            <v/>
          </cell>
          <cell r="D61">
            <v>902647.0437438999</v>
          </cell>
          <cell r="E61">
            <v>2206096</v>
          </cell>
          <cell r="F61" t="str">
            <v/>
          </cell>
          <cell r="G61" t="str">
            <v/>
          </cell>
          <cell r="H61" t="str">
            <v/>
          </cell>
          <cell r="I61">
            <v>1033702.7199999997</v>
          </cell>
        </row>
        <row r="62">
          <cell r="A62" t="str">
            <v>BT28 1</v>
          </cell>
          <cell r="B62" t="str">
            <v/>
          </cell>
          <cell r="C62" t="str">
            <v/>
          </cell>
          <cell r="D62">
            <v>4279862.655600899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>
            <v>1974649.41</v>
          </cell>
        </row>
        <row r="63">
          <cell r="A63" t="str">
            <v>BT28 2</v>
          </cell>
          <cell r="B63">
            <v>1045996.98</v>
          </cell>
          <cell r="C63" t="str">
            <v/>
          </cell>
          <cell r="D63">
            <v>19817960.40584578</v>
          </cell>
          <cell r="E63">
            <v>31524355</v>
          </cell>
          <cell r="F63" t="str">
            <v/>
          </cell>
          <cell r="G63" t="str">
            <v/>
          </cell>
          <cell r="H63" t="str">
            <v/>
          </cell>
          <cell r="I63">
            <v>7367107.619999997</v>
          </cell>
        </row>
        <row r="64">
          <cell r="A64" t="str">
            <v>BT28 3</v>
          </cell>
          <cell r="B64" t="str">
            <v/>
          </cell>
          <cell r="C64" t="str">
            <v/>
          </cell>
          <cell r="D64">
            <v>4178283.1276314002</v>
          </cell>
          <cell r="E64">
            <v>2722472</v>
          </cell>
          <cell r="F64" t="str">
            <v/>
          </cell>
          <cell r="G64" t="str">
            <v/>
          </cell>
          <cell r="H64" t="str">
            <v/>
          </cell>
          <cell r="I64">
            <v>2020668.6600000001</v>
          </cell>
        </row>
        <row r="65">
          <cell r="A65" t="str">
            <v>BT28 9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</row>
        <row r="66">
          <cell r="A66" t="str">
            <v>BT29 4</v>
          </cell>
          <cell r="B66" t="str">
            <v/>
          </cell>
          <cell r="C66" t="str">
            <v/>
          </cell>
          <cell r="D66">
            <v>3886689.1862415015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>
            <v>7517197.079999997</v>
          </cell>
        </row>
        <row r="67">
          <cell r="A67" t="str">
            <v>BT3 9</v>
          </cell>
          <cell r="B67">
            <v>4821538.57</v>
          </cell>
          <cell r="C67" t="str">
            <v/>
          </cell>
          <cell r="D67">
            <v>15030205.426687999</v>
          </cell>
          <cell r="E67">
            <v>84128609</v>
          </cell>
          <cell r="F67">
            <v>150845.11</v>
          </cell>
          <cell r="G67" t="str">
            <v/>
          </cell>
          <cell r="H67" t="str">
            <v/>
          </cell>
          <cell r="I67">
            <v>3146090.4899999993</v>
          </cell>
        </row>
        <row r="68">
          <cell r="A68" t="str">
            <v>BT30 0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</row>
        <row r="69">
          <cell r="A69" t="str">
            <v>BT30 6</v>
          </cell>
          <cell r="B69">
            <v>702434.07</v>
          </cell>
          <cell r="C69" t="str">
            <v/>
          </cell>
          <cell r="D69">
            <v>2440990.7553322</v>
          </cell>
          <cell r="E69">
            <v>683745</v>
          </cell>
          <cell r="F69" t="str">
            <v/>
          </cell>
          <cell r="G69" t="str">
            <v/>
          </cell>
          <cell r="H69" t="str">
            <v/>
          </cell>
          <cell r="I69">
            <v>2139096.04</v>
          </cell>
        </row>
        <row r="70">
          <cell r="A70" t="str">
            <v>BT30 7</v>
          </cell>
          <cell r="B70" t="str">
            <v/>
          </cell>
          <cell r="C70" t="str">
            <v/>
          </cell>
          <cell r="D70">
            <v>2264273.6899192994</v>
          </cell>
          <cell r="E70">
            <v>4767785</v>
          </cell>
          <cell r="F70" t="str">
            <v/>
          </cell>
          <cell r="G70" t="str">
            <v/>
          </cell>
          <cell r="H70" t="str">
            <v/>
          </cell>
          <cell r="I70">
            <v>3751281.9000000004</v>
          </cell>
        </row>
        <row r="71">
          <cell r="A71" t="str">
            <v>BT30 8</v>
          </cell>
          <cell r="B71">
            <v>2213014.28</v>
          </cell>
          <cell r="C71" t="str">
            <v/>
          </cell>
          <cell r="D71">
            <v>2461202.1243714</v>
          </cell>
          <cell r="E71">
            <v>6896035</v>
          </cell>
          <cell r="F71" t="str">
            <v/>
          </cell>
          <cell r="G71" t="str">
            <v/>
          </cell>
          <cell r="H71" t="str">
            <v/>
          </cell>
          <cell r="I71">
            <v>4001212.630000001</v>
          </cell>
        </row>
        <row r="72">
          <cell r="A72" t="str">
            <v>BT30 9</v>
          </cell>
          <cell r="B72">
            <v>5312908.77</v>
          </cell>
          <cell r="C72" t="str">
            <v/>
          </cell>
          <cell r="D72">
            <v>6480214.373598201</v>
          </cell>
          <cell r="E72">
            <v>9677508</v>
          </cell>
          <cell r="F72" t="str">
            <v/>
          </cell>
          <cell r="G72" t="str">
            <v/>
          </cell>
          <cell r="H72" t="str">
            <v/>
          </cell>
          <cell r="I72">
            <v>3723271.8599999985</v>
          </cell>
        </row>
        <row r="73">
          <cell r="A73" t="str">
            <v>BT31 9</v>
          </cell>
          <cell r="B73">
            <v>2750465.01</v>
          </cell>
          <cell r="C73" t="str">
            <v/>
          </cell>
          <cell r="D73">
            <v>9185737.774114003</v>
          </cell>
          <cell r="E73">
            <v>4143215</v>
          </cell>
          <cell r="F73" t="str">
            <v/>
          </cell>
          <cell r="G73" t="str">
            <v/>
          </cell>
          <cell r="H73" t="str">
            <v/>
          </cell>
          <cell r="I73">
            <v>5673260.689999999</v>
          </cell>
        </row>
        <row r="74">
          <cell r="A74" t="str">
            <v>BT32 3</v>
          </cell>
          <cell r="B74">
            <v>8392493</v>
          </cell>
          <cell r="C74" t="str">
            <v/>
          </cell>
          <cell r="D74" t="str">
            <v/>
          </cell>
          <cell r="E74">
            <v>7581213</v>
          </cell>
          <cell r="F74" t="str">
            <v/>
          </cell>
          <cell r="G74" t="str">
            <v/>
          </cell>
          <cell r="H74" t="str">
            <v/>
          </cell>
          <cell r="I74">
            <v>6014052.8999999985</v>
          </cell>
        </row>
        <row r="75">
          <cell r="A75" t="str">
            <v>BT32 4</v>
          </cell>
          <cell r="B75" t="str">
            <v/>
          </cell>
          <cell r="C75" t="str">
            <v/>
          </cell>
          <cell r="D75" t="str">
            <v/>
          </cell>
          <cell r="E75">
            <v>5920250</v>
          </cell>
          <cell r="F75" t="str">
            <v/>
          </cell>
          <cell r="G75" t="str">
            <v/>
          </cell>
          <cell r="H75" t="str">
            <v/>
          </cell>
          <cell r="I75">
            <v>1594908.9600000002</v>
          </cell>
        </row>
        <row r="76">
          <cell r="A76" t="str">
            <v>BT32 5</v>
          </cell>
          <cell r="B76" t="str">
            <v/>
          </cell>
          <cell r="C76" t="str">
            <v/>
          </cell>
          <cell r="D76">
            <v>3496472.506992399</v>
          </cell>
          <cell r="E76">
            <v>4001953</v>
          </cell>
          <cell r="F76" t="str">
            <v/>
          </cell>
          <cell r="G76" t="str">
            <v/>
          </cell>
          <cell r="H76" t="str">
            <v/>
          </cell>
          <cell r="I76">
            <v>3613293.9799999995</v>
          </cell>
        </row>
        <row r="77">
          <cell r="A77" t="str">
            <v>BT32 9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</row>
        <row r="78">
          <cell r="A78" t="str">
            <v>BT33 0</v>
          </cell>
          <cell r="B78">
            <v>8628463.19</v>
          </cell>
          <cell r="C78" t="str">
            <v/>
          </cell>
          <cell r="D78">
            <v>2455975.6361655993</v>
          </cell>
          <cell r="E78">
            <v>3575154</v>
          </cell>
          <cell r="F78" t="str">
            <v/>
          </cell>
          <cell r="G78" t="str">
            <v/>
          </cell>
          <cell r="H78" t="str">
            <v/>
          </cell>
          <cell r="I78">
            <v>2832492.3900000006</v>
          </cell>
        </row>
        <row r="79">
          <cell r="A79" t="str">
            <v>BT34 1</v>
          </cell>
          <cell r="B79">
            <v>5681565.32</v>
          </cell>
          <cell r="C79" t="str">
            <v/>
          </cell>
          <cell r="D79">
            <v>2981082.117041701</v>
          </cell>
          <cell r="E79">
            <v>3483526</v>
          </cell>
          <cell r="F79" t="str">
            <v/>
          </cell>
          <cell r="G79" t="str">
            <v/>
          </cell>
          <cell r="H79" t="str">
            <v/>
          </cell>
          <cell r="I79">
            <v>4946695.499999999</v>
          </cell>
        </row>
        <row r="80">
          <cell r="A80" t="str">
            <v>BT34 2</v>
          </cell>
          <cell r="B80">
            <v>6408542.75</v>
          </cell>
          <cell r="C80" t="str">
            <v/>
          </cell>
          <cell r="D80">
            <v>5326163.996404299</v>
          </cell>
          <cell r="E80">
            <v>12011220</v>
          </cell>
          <cell r="F80" t="str">
            <v/>
          </cell>
          <cell r="G80" t="str">
            <v/>
          </cell>
          <cell r="H80" t="str">
            <v/>
          </cell>
          <cell r="I80">
            <v>4099341.12</v>
          </cell>
        </row>
        <row r="81">
          <cell r="A81" t="str">
            <v>BT34 3</v>
          </cell>
          <cell r="B81">
            <v>12975299.35</v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>
            <v>4697931.829999998</v>
          </cell>
        </row>
        <row r="82">
          <cell r="A82" t="str">
            <v>BT34 4</v>
          </cell>
          <cell r="B82">
            <v>17124628</v>
          </cell>
          <cell r="C82" t="str">
            <v/>
          </cell>
          <cell r="D82">
            <v>5563849.158276599</v>
          </cell>
          <cell r="E82">
            <v>10153796</v>
          </cell>
          <cell r="F82" t="str">
            <v/>
          </cell>
          <cell r="G82" t="str">
            <v/>
          </cell>
          <cell r="H82" t="str">
            <v/>
          </cell>
          <cell r="I82">
            <v>3337980.0100000002</v>
          </cell>
        </row>
        <row r="83">
          <cell r="A83" t="str">
            <v>BT34 5</v>
          </cell>
          <cell r="B83">
            <v>2042513.46</v>
          </cell>
          <cell r="C83" t="str">
            <v/>
          </cell>
          <cell r="D83" t="str">
            <v/>
          </cell>
          <cell r="E83">
            <v>8985528</v>
          </cell>
          <cell r="F83" t="str">
            <v/>
          </cell>
          <cell r="G83" t="str">
            <v/>
          </cell>
          <cell r="H83" t="str">
            <v/>
          </cell>
          <cell r="I83">
            <v>5898440.619999998</v>
          </cell>
        </row>
        <row r="84">
          <cell r="A84" t="str">
            <v>BT35 0</v>
          </cell>
          <cell r="B84" t="str">
            <v/>
          </cell>
          <cell r="C84" t="str">
            <v/>
          </cell>
          <cell r="D84">
            <v>1843925.0232888001</v>
          </cell>
          <cell r="E84">
            <v>605287</v>
          </cell>
          <cell r="F84" t="str">
            <v/>
          </cell>
          <cell r="G84" t="str">
            <v/>
          </cell>
          <cell r="H84" t="str">
            <v/>
          </cell>
          <cell r="I84">
            <v>4180117.0800000005</v>
          </cell>
        </row>
        <row r="85">
          <cell r="A85" t="str">
            <v>BT35 5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</row>
        <row r="86">
          <cell r="A86" t="str">
            <v>BT35 6</v>
          </cell>
          <cell r="B86">
            <v>2792693.64</v>
          </cell>
          <cell r="C86" t="str">
            <v/>
          </cell>
          <cell r="D86">
            <v>9550495.486497102</v>
          </cell>
          <cell r="E86">
            <v>42117066</v>
          </cell>
          <cell r="F86" t="str">
            <v/>
          </cell>
          <cell r="G86" t="str">
            <v/>
          </cell>
          <cell r="H86" t="str">
            <v/>
          </cell>
          <cell r="I86">
            <v>10533597.269999998</v>
          </cell>
        </row>
        <row r="87">
          <cell r="A87" t="str">
            <v>BT35 7</v>
          </cell>
          <cell r="B87">
            <v>5604140.45</v>
          </cell>
          <cell r="C87" t="str">
            <v/>
          </cell>
          <cell r="D87">
            <v>3582660.265294902</v>
          </cell>
          <cell r="E87">
            <v>6034854</v>
          </cell>
          <cell r="F87" t="str">
            <v/>
          </cell>
          <cell r="G87" t="str">
            <v/>
          </cell>
          <cell r="H87" t="str">
            <v/>
          </cell>
          <cell r="I87">
            <v>2808468.4800000004</v>
          </cell>
        </row>
        <row r="88">
          <cell r="A88" t="str">
            <v>BT35 8</v>
          </cell>
          <cell r="B88">
            <v>8151295.78</v>
          </cell>
          <cell r="C88" t="str">
            <v/>
          </cell>
          <cell r="D88">
            <v>3108671.8650498004</v>
          </cell>
          <cell r="E88">
            <v>3903309</v>
          </cell>
          <cell r="F88" t="str">
            <v/>
          </cell>
          <cell r="G88" t="str">
            <v/>
          </cell>
          <cell r="H88" t="str">
            <v/>
          </cell>
          <cell r="I88">
            <v>2275666.900000001</v>
          </cell>
        </row>
        <row r="89">
          <cell r="A89" t="str">
            <v>BT35 9</v>
          </cell>
          <cell r="B89">
            <v>3050792.08</v>
          </cell>
          <cell r="C89" t="str">
            <v/>
          </cell>
          <cell r="D89">
            <v>8218156.409372098</v>
          </cell>
          <cell r="E89">
            <v>2284007</v>
          </cell>
          <cell r="F89" t="str">
            <v/>
          </cell>
          <cell r="G89" t="str">
            <v/>
          </cell>
          <cell r="H89" t="str">
            <v/>
          </cell>
          <cell r="I89">
            <v>1559722.14</v>
          </cell>
        </row>
        <row r="90">
          <cell r="A90" t="str">
            <v>BT36 4</v>
          </cell>
          <cell r="B90" t="str">
            <v/>
          </cell>
          <cell r="C90" t="str">
            <v/>
          </cell>
          <cell r="D90">
            <v>6412099.664925503</v>
          </cell>
          <cell r="E90">
            <v>71652638</v>
          </cell>
          <cell r="F90" t="str">
            <v/>
          </cell>
          <cell r="G90" t="str">
            <v/>
          </cell>
          <cell r="H90" t="str">
            <v/>
          </cell>
          <cell r="I90">
            <v>1287686.8900000001</v>
          </cell>
        </row>
        <row r="91">
          <cell r="A91" t="str">
            <v>BT36 5</v>
          </cell>
          <cell r="B91" t="str">
            <v/>
          </cell>
          <cell r="C91" t="str">
            <v/>
          </cell>
          <cell r="D91">
            <v>1628178.3558975996</v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>
            <v>526543.75</v>
          </cell>
        </row>
        <row r="92">
          <cell r="A92" t="str">
            <v>BT36 6</v>
          </cell>
          <cell r="B92" t="str">
            <v/>
          </cell>
          <cell r="C92" t="str">
            <v/>
          </cell>
          <cell r="D92">
            <v>1963776.1260190005</v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</row>
        <row r="93">
          <cell r="A93" t="str">
            <v>BT36 7</v>
          </cell>
          <cell r="B93" t="str">
            <v/>
          </cell>
          <cell r="C93" t="str">
            <v/>
          </cell>
          <cell r="D93" t="str">
            <v/>
          </cell>
          <cell r="E93">
            <v>6267657</v>
          </cell>
          <cell r="F93" t="str">
            <v/>
          </cell>
          <cell r="G93" t="str">
            <v/>
          </cell>
          <cell r="H93" t="str">
            <v/>
          </cell>
          <cell r="I93">
            <v>1228657.7700000003</v>
          </cell>
        </row>
        <row r="94">
          <cell r="A94" t="str">
            <v>BT36 9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</row>
        <row r="95">
          <cell r="A95" t="str">
            <v>BT37 0</v>
          </cell>
          <cell r="B95" t="str">
            <v/>
          </cell>
          <cell r="C95" t="str">
            <v/>
          </cell>
          <cell r="D95">
            <v>3027953.1066211006</v>
          </cell>
          <cell r="E95">
            <v>3242321</v>
          </cell>
          <cell r="F95" t="str">
            <v/>
          </cell>
          <cell r="G95" t="str">
            <v/>
          </cell>
          <cell r="H95" t="str">
            <v/>
          </cell>
          <cell r="I95">
            <v>2008567.7299999995</v>
          </cell>
        </row>
        <row r="96">
          <cell r="A96" t="str">
            <v>BT37 9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>
            <v>630291.9899999999</v>
          </cell>
        </row>
        <row r="97">
          <cell r="A97" t="str">
            <v>BT38 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</row>
        <row r="98">
          <cell r="A98" t="str">
            <v>BT38 7</v>
          </cell>
          <cell r="B98" t="str">
            <v/>
          </cell>
          <cell r="C98" t="str">
            <v/>
          </cell>
          <cell r="D98">
            <v>2257354.8644773997</v>
          </cell>
          <cell r="E98">
            <v>2259384</v>
          </cell>
          <cell r="F98" t="str">
            <v/>
          </cell>
          <cell r="G98" t="str">
            <v/>
          </cell>
          <cell r="H98" t="str">
            <v/>
          </cell>
          <cell r="I98">
            <v>1410163.7700000005</v>
          </cell>
        </row>
        <row r="99">
          <cell r="A99" t="str">
            <v>BT38 8</v>
          </cell>
          <cell r="B99">
            <v>1408207.25</v>
          </cell>
          <cell r="C99" t="str">
            <v/>
          </cell>
          <cell r="D99" t="str">
            <v/>
          </cell>
          <cell r="E99">
            <v>6552377</v>
          </cell>
          <cell r="F99" t="str">
            <v/>
          </cell>
          <cell r="G99" t="str">
            <v/>
          </cell>
          <cell r="H99" t="str">
            <v/>
          </cell>
          <cell r="I99">
            <v>1206550.86</v>
          </cell>
        </row>
        <row r="100">
          <cell r="A100" t="str">
            <v>BT38 9</v>
          </cell>
          <cell r="B100">
            <v>4781699.54</v>
          </cell>
          <cell r="C100" t="str">
            <v/>
          </cell>
          <cell r="D100">
            <v>723078.3733665</v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>
            <v>2432193.08</v>
          </cell>
        </row>
        <row r="101">
          <cell r="A101" t="str">
            <v>BT39 0</v>
          </cell>
          <cell r="B101">
            <v>3380562.97</v>
          </cell>
          <cell r="C101" t="str">
            <v/>
          </cell>
          <cell r="D101" t="str">
            <v/>
          </cell>
          <cell r="E101">
            <v>11140161</v>
          </cell>
          <cell r="F101" t="str">
            <v/>
          </cell>
          <cell r="G101" t="str">
            <v/>
          </cell>
          <cell r="H101" t="str">
            <v/>
          </cell>
          <cell r="I101">
            <v>3809544.2800000007</v>
          </cell>
        </row>
        <row r="102">
          <cell r="A102" t="str">
            <v>BT39 1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</row>
        <row r="103">
          <cell r="A103" t="str">
            <v>BT39 9</v>
          </cell>
          <cell r="B103">
            <v>4519397.29</v>
          </cell>
          <cell r="C103" t="str">
            <v/>
          </cell>
          <cell r="D103">
            <v>13385872.8479972</v>
          </cell>
          <cell r="E103">
            <v>12822867</v>
          </cell>
          <cell r="F103" t="str">
            <v/>
          </cell>
          <cell r="G103" t="str">
            <v/>
          </cell>
          <cell r="H103" t="str">
            <v/>
          </cell>
          <cell r="I103">
            <v>6508902.430000001</v>
          </cell>
        </row>
        <row r="104">
          <cell r="A104" t="str">
            <v>BT4 1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>
            <v>2004979.68</v>
          </cell>
        </row>
        <row r="105">
          <cell r="A105" t="str">
            <v>BT4 2</v>
          </cell>
          <cell r="B105" t="str">
            <v/>
          </cell>
          <cell r="C105" t="str">
            <v/>
          </cell>
          <cell r="D105" t="str">
            <v/>
          </cell>
          <cell r="E105">
            <v>7756098</v>
          </cell>
          <cell r="F105" t="str">
            <v/>
          </cell>
          <cell r="G105" t="str">
            <v/>
          </cell>
          <cell r="H105" t="str">
            <v/>
          </cell>
          <cell r="I105">
            <v>1904725.1300000001</v>
          </cell>
        </row>
        <row r="106">
          <cell r="A106" t="str">
            <v>BT4 3</v>
          </cell>
          <cell r="B106">
            <v>808426.91</v>
          </cell>
          <cell r="C106" t="str">
            <v/>
          </cell>
          <cell r="D106">
            <v>3690998.250823701</v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>
            <v>785733.4299999999</v>
          </cell>
        </row>
        <row r="107">
          <cell r="A107" t="str">
            <v>BT4 9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</row>
        <row r="108">
          <cell r="A108" t="str">
            <v>BT40 1</v>
          </cell>
          <cell r="B108" t="str">
            <v/>
          </cell>
          <cell r="C108" t="str">
            <v/>
          </cell>
          <cell r="D108">
            <v>1489947.0242497</v>
          </cell>
          <cell r="E108">
            <v>2044093</v>
          </cell>
          <cell r="F108" t="str">
            <v/>
          </cell>
          <cell r="G108" t="str">
            <v/>
          </cell>
          <cell r="H108" t="str">
            <v/>
          </cell>
          <cell r="I108">
            <v>2668417.110000001</v>
          </cell>
        </row>
        <row r="109">
          <cell r="A109" t="str">
            <v>BT40 2</v>
          </cell>
          <cell r="B109">
            <v>992585.93</v>
          </cell>
          <cell r="C109" t="str">
            <v/>
          </cell>
          <cell r="D109">
            <v>1897739.7827420004</v>
          </cell>
          <cell r="E109">
            <v>2603685</v>
          </cell>
          <cell r="F109" t="str">
            <v/>
          </cell>
          <cell r="G109" t="str">
            <v/>
          </cell>
          <cell r="H109" t="str">
            <v/>
          </cell>
          <cell r="I109">
            <v>2192663.3999999994</v>
          </cell>
        </row>
        <row r="110">
          <cell r="A110" t="str">
            <v>BT40 3</v>
          </cell>
          <cell r="B110" t="str">
            <v/>
          </cell>
          <cell r="C110" t="str">
            <v/>
          </cell>
          <cell r="D110">
            <v>4026389.5177009</v>
          </cell>
          <cell r="E110">
            <v>3783691</v>
          </cell>
          <cell r="F110" t="str">
            <v/>
          </cell>
          <cell r="G110" t="str">
            <v/>
          </cell>
          <cell r="H110" t="str">
            <v/>
          </cell>
          <cell r="I110">
            <v>4537939.77</v>
          </cell>
        </row>
        <row r="111">
          <cell r="A111" t="str">
            <v>BT40 9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</row>
        <row r="112">
          <cell r="A112" t="str">
            <v>BT41 1</v>
          </cell>
          <cell r="B112" t="str">
            <v/>
          </cell>
          <cell r="C112" t="str">
            <v/>
          </cell>
          <cell r="D112">
            <v>625836.9828438001</v>
          </cell>
          <cell r="E112">
            <v>830640</v>
          </cell>
          <cell r="F112" t="str">
            <v/>
          </cell>
          <cell r="G112" t="str">
            <v/>
          </cell>
          <cell r="H112" t="str">
            <v/>
          </cell>
          <cell r="I112">
            <v>392367.11999999994</v>
          </cell>
        </row>
        <row r="113">
          <cell r="A113" t="str">
            <v>BT41 2</v>
          </cell>
          <cell r="B113" t="str">
            <v/>
          </cell>
          <cell r="C113" t="str">
            <v/>
          </cell>
          <cell r="D113">
            <v>14921717.595777106</v>
          </cell>
          <cell r="E113">
            <v>4952133</v>
          </cell>
          <cell r="F113" t="str">
            <v/>
          </cell>
          <cell r="G113" t="str">
            <v/>
          </cell>
          <cell r="H113" t="str">
            <v/>
          </cell>
          <cell r="I113">
            <v>3195659.1900000004</v>
          </cell>
        </row>
        <row r="114">
          <cell r="A114" t="str">
            <v>BT41 3</v>
          </cell>
          <cell r="B114" t="str">
            <v/>
          </cell>
          <cell r="C114" t="str">
            <v/>
          </cell>
          <cell r="D114" t="str">
            <v/>
          </cell>
          <cell r="E114">
            <v>20573250</v>
          </cell>
          <cell r="F114" t="str">
            <v/>
          </cell>
          <cell r="G114" t="str">
            <v/>
          </cell>
          <cell r="H114" t="str">
            <v/>
          </cell>
          <cell r="I114">
            <v>8355976.660000001</v>
          </cell>
        </row>
        <row r="115">
          <cell r="A115" t="str">
            <v>BT41 4</v>
          </cell>
          <cell r="B115">
            <v>3580758.19</v>
          </cell>
          <cell r="C115" t="str">
            <v/>
          </cell>
          <cell r="D115">
            <v>4783670.199818799</v>
          </cell>
          <cell r="E115">
            <v>5742994</v>
          </cell>
          <cell r="F115" t="str">
            <v/>
          </cell>
          <cell r="G115" t="str">
            <v/>
          </cell>
          <cell r="H115" t="str">
            <v/>
          </cell>
          <cell r="I115">
            <v>3603325.5799999996</v>
          </cell>
        </row>
        <row r="116">
          <cell r="A116" t="str">
            <v>BT41 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</row>
        <row r="117">
          <cell r="A117" t="str">
            <v>BT42 1</v>
          </cell>
          <cell r="B117" t="str">
            <v/>
          </cell>
          <cell r="C117" t="str">
            <v/>
          </cell>
          <cell r="D117" t="str">
            <v/>
          </cell>
          <cell r="E117">
            <v>11201134</v>
          </cell>
          <cell r="F117" t="str">
            <v/>
          </cell>
          <cell r="G117" t="str">
            <v/>
          </cell>
          <cell r="H117" t="str">
            <v/>
          </cell>
          <cell r="I117">
            <v>2959017.06</v>
          </cell>
        </row>
        <row r="118">
          <cell r="A118" t="str">
            <v>BT42 2</v>
          </cell>
          <cell r="B118">
            <v>1495796.75</v>
          </cell>
          <cell r="C118" t="str">
            <v/>
          </cell>
          <cell r="D118">
            <v>2360507.8554691</v>
          </cell>
          <cell r="E118">
            <v>7685448</v>
          </cell>
          <cell r="F118" t="str">
            <v/>
          </cell>
          <cell r="G118" t="str">
            <v/>
          </cell>
          <cell r="H118" t="str">
            <v/>
          </cell>
          <cell r="I118">
            <v>4534228.7700000005</v>
          </cell>
        </row>
        <row r="119">
          <cell r="A119" t="str">
            <v>BT42 3</v>
          </cell>
          <cell r="B119">
            <v>2517759.46</v>
          </cell>
          <cell r="C119" t="str">
            <v/>
          </cell>
          <cell r="D119">
            <v>2771030.454075</v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>
            <v>4672978.2</v>
          </cell>
        </row>
        <row r="120">
          <cell r="A120" t="str">
            <v>BT42 4</v>
          </cell>
          <cell r="B120">
            <v>1574855.43</v>
          </cell>
          <cell r="C120" t="str">
            <v/>
          </cell>
          <cell r="D120" t="str">
            <v/>
          </cell>
          <cell r="E120">
            <v>6738446</v>
          </cell>
          <cell r="F120" t="str">
            <v/>
          </cell>
          <cell r="G120" t="str">
            <v/>
          </cell>
          <cell r="H120" t="str">
            <v/>
          </cell>
          <cell r="I120">
            <v>4780433.7</v>
          </cell>
        </row>
        <row r="121">
          <cell r="A121" t="str">
            <v>BT42 9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</row>
        <row r="122">
          <cell r="A122" t="str">
            <v>BT43 5</v>
          </cell>
          <cell r="B122" t="str">
            <v/>
          </cell>
          <cell r="C122" t="str">
            <v/>
          </cell>
          <cell r="D122">
            <v>526655.5089983</v>
          </cell>
          <cell r="E122">
            <v>2207458</v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</row>
        <row r="123">
          <cell r="A123" t="str">
            <v>BT43 6</v>
          </cell>
          <cell r="B123">
            <v>2014345.24</v>
          </cell>
          <cell r="C123" t="str">
            <v/>
          </cell>
          <cell r="D123">
            <v>3871215.9923786977</v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>
            <v>3004446.8500000006</v>
          </cell>
        </row>
        <row r="124">
          <cell r="A124" t="str">
            <v>BT43 7</v>
          </cell>
          <cell r="B124">
            <v>884376.46</v>
          </cell>
          <cell r="C124" t="str">
            <v/>
          </cell>
          <cell r="D124" t="str">
            <v/>
          </cell>
          <cell r="E124">
            <v>4188777</v>
          </cell>
          <cell r="F124" t="str">
            <v/>
          </cell>
          <cell r="G124" t="str">
            <v/>
          </cell>
          <cell r="H124" t="str">
            <v/>
          </cell>
          <cell r="I124">
            <v>2634619.66</v>
          </cell>
        </row>
        <row r="125">
          <cell r="A125" t="str">
            <v>BT44 0</v>
          </cell>
          <cell r="B125">
            <v>2442999.37</v>
          </cell>
          <cell r="C125" t="str">
            <v/>
          </cell>
          <cell r="D125">
            <v>2893275.120741699</v>
          </cell>
          <cell r="E125">
            <v>7643897</v>
          </cell>
          <cell r="F125" t="str">
            <v/>
          </cell>
          <cell r="G125" t="str">
            <v/>
          </cell>
          <cell r="H125" t="str">
            <v/>
          </cell>
          <cell r="I125">
            <v>3557253.5600000005</v>
          </cell>
        </row>
        <row r="126">
          <cell r="A126" t="str">
            <v>BT44 8</v>
          </cell>
          <cell r="B126">
            <v>445485.56</v>
          </cell>
          <cell r="C126" t="str">
            <v/>
          </cell>
          <cell r="D126">
            <v>3569672.2860993007</v>
          </cell>
          <cell r="E126">
            <v>9141847</v>
          </cell>
          <cell r="F126" t="str">
            <v/>
          </cell>
          <cell r="G126" t="str">
            <v/>
          </cell>
          <cell r="H126" t="str">
            <v/>
          </cell>
          <cell r="I126">
            <v>3352093.2600000016</v>
          </cell>
        </row>
        <row r="127">
          <cell r="A127" t="str">
            <v>BT44 9</v>
          </cell>
          <cell r="B127">
            <v>2964809.75</v>
          </cell>
          <cell r="C127" t="str">
            <v/>
          </cell>
          <cell r="D127">
            <v>6840067.257631302</v>
          </cell>
          <cell r="E127">
            <v>14744754</v>
          </cell>
          <cell r="F127" t="str">
            <v/>
          </cell>
          <cell r="G127" t="str">
            <v/>
          </cell>
          <cell r="H127" t="str">
            <v/>
          </cell>
          <cell r="I127">
            <v>8499002.139999999</v>
          </cell>
        </row>
        <row r="128">
          <cell r="A128" t="str">
            <v>BT45 5</v>
          </cell>
          <cell r="B128" t="str">
            <v/>
          </cell>
          <cell r="C128" t="str">
            <v/>
          </cell>
          <cell r="D128">
            <v>3254748.2022575</v>
          </cell>
          <cell r="E128">
            <v>3625435</v>
          </cell>
          <cell r="F128" t="str">
            <v/>
          </cell>
          <cell r="G128" t="str">
            <v/>
          </cell>
          <cell r="H128" t="str">
            <v/>
          </cell>
          <cell r="I128">
            <v>3706414.700000001</v>
          </cell>
        </row>
        <row r="129">
          <cell r="A129" t="str">
            <v>BT45 6</v>
          </cell>
          <cell r="B129">
            <v>1393633.3</v>
          </cell>
          <cell r="C129" t="str">
            <v/>
          </cell>
          <cell r="D129">
            <v>13577535.263213195</v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</row>
        <row r="130">
          <cell r="A130" t="str">
            <v>BT45 7</v>
          </cell>
          <cell r="B130">
            <v>19552304.84</v>
          </cell>
          <cell r="C130" t="str">
            <v/>
          </cell>
          <cell r="D130">
            <v>9525319.557678297</v>
          </cell>
          <cell r="E130">
            <v>7284035</v>
          </cell>
          <cell r="F130" t="str">
            <v/>
          </cell>
          <cell r="G130" t="str">
            <v/>
          </cell>
          <cell r="H130" t="str">
            <v/>
          </cell>
          <cell r="I130">
            <v>6055902.520000002</v>
          </cell>
        </row>
        <row r="131">
          <cell r="A131" t="str">
            <v>BT45 8</v>
          </cell>
          <cell r="B131">
            <v>18001891.96</v>
          </cell>
          <cell r="C131" t="str">
            <v/>
          </cell>
          <cell r="D131">
            <v>6149966.115607902</v>
          </cell>
          <cell r="E131">
            <v>12238551</v>
          </cell>
          <cell r="F131" t="str">
            <v/>
          </cell>
          <cell r="G131" t="str">
            <v/>
          </cell>
          <cell r="H131" t="str">
            <v/>
          </cell>
          <cell r="I131">
            <v>6151998.339999999</v>
          </cell>
        </row>
        <row r="132">
          <cell r="A132" t="str">
            <v>BT45 9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</row>
        <row r="133">
          <cell r="A133" t="str">
            <v>BT46 5</v>
          </cell>
          <cell r="B133">
            <v>2163018.9</v>
          </cell>
          <cell r="C133" t="str">
            <v/>
          </cell>
          <cell r="D133">
            <v>9399986.308105897</v>
          </cell>
          <cell r="E133">
            <v>12161982</v>
          </cell>
          <cell r="F133" t="str">
            <v/>
          </cell>
          <cell r="G133" t="str">
            <v/>
          </cell>
          <cell r="H133" t="str">
            <v/>
          </cell>
          <cell r="I133">
            <v>7236141.190000003</v>
          </cell>
        </row>
        <row r="134">
          <cell r="A134" t="str">
            <v>BT47 2</v>
          </cell>
          <cell r="B134">
            <v>1016650.62</v>
          </cell>
          <cell r="C134" t="str">
            <v/>
          </cell>
          <cell r="D134">
            <v>3408622.6459310995</v>
          </cell>
          <cell r="E134">
            <v>683406</v>
          </cell>
          <cell r="F134" t="str">
            <v/>
          </cell>
          <cell r="G134" t="str">
            <v/>
          </cell>
          <cell r="H134" t="str">
            <v/>
          </cell>
          <cell r="I134">
            <v>2530944.94</v>
          </cell>
        </row>
        <row r="135">
          <cell r="A135" t="str">
            <v>BT47 3</v>
          </cell>
          <cell r="B135">
            <v>10925488.41</v>
          </cell>
          <cell r="C135" t="str">
            <v/>
          </cell>
          <cell r="D135">
            <v>3776625.1761805</v>
          </cell>
          <cell r="E135">
            <v>11370867</v>
          </cell>
          <cell r="F135" t="str">
            <v/>
          </cell>
          <cell r="G135" t="str">
            <v/>
          </cell>
          <cell r="H135" t="str">
            <v/>
          </cell>
          <cell r="I135">
            <v>5249810.080000001</v>
          </cell>
        </row>
        <row r="136">
          <cell r="A136" t="str">
            <v>BT47 4</v>
          </cell>
          <cell r="B136">
            <v>3946996.02</v>
          </cell>
          <cell r="C136" t="str">
            <v/>
          </cell>
          <cell r="D136">
            <v>7197439.530996503</v>
          </cell>
          <cell r="E136">
            <v>8423305</v>
          </cell>
          <cell r="F136" t="str">
            <v/>
          </cell>
          <cell r="G136" t="str">
            <v/>
          </cell>
          <cell r="H136" t="str">
            <v/>
          </cell>
          <cell r="I136">
            <v>8724199.829999996</v>
          </cell>
        </row>
        <row r="137">
          <cell r="A137" t="str">
            <v>BT47 5</v>
          </cell>
          <cell r="B137" t="str">
            <v/>
          </cell>
          <cell r="C137" t="str">
            <v/>
          </cell>
          <cell r="D137">
            <v>623460.25998</v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</row>
        <row r="138">
          <cell r="A138" t="str">
            <v>BT47 6</v>
          </cell>
          <cell r="B138">
            <v>2583393.12</v>
          </cell>
          <cell r="C138" t="str">
            <v/>
          </cell>
          <cell r="D138">
            <v>5355833.3093065005</v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>
            <v>3813023.4499999993</v>
          </cell>
        </row>
        <row r="139">
          <cell r="A139" t="str">
            <v>BT48 0</v>
          </cell>
          <cell r="B139">
            <v>1518392.12</v>
          </cell>
          <cell r="C139" t="str">
            <v/>
          </cell>
          <cell r="D139">
            <v>15902698.4089372</v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>
            <v>1876063.1600000001</v>
          </cell>
        </row>
        <row r="140">
          <cell r="A140" t="str">
            <v>BT48 4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</row>
        <row r="141">
          <cell r="A141" t="str">
            <v>BT48 6</v>
          </cell>
          <cell r="B141">
            <v>37341230.42</v>
          </cell>
          <cell r="C141" t="str">
            <v/>
          </cell>
          <cell r="D141">
            <v>2625170.4545103987</v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>
            <v>849605.2599999999</v>
          </cell>
        </row>
        <row r="142">
          <cell r="A142" t="str">
            <v>BT48 7</v>
          </cell>
          <cell r="B142">
            <v>2792992.64</v>
          </cell>
          <cell r="C142" t="str">
            <v/>
          </cell>
          <cell r="D142">
            <v>12042816.2417359</v>
          </cell>
          <cell r="E142">
            <v>2809128</v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</row>
        <row r="143">
          <cell r="A143" t="str">
            <v>BT48 8</v>
          </cell>
          <cell r="B143">
            <v>10632309.87</v>
          </cell>
          <cell r="C143" t="str">
            <v/>
          </cell>
          <cell r="D143">
            <v>6562854.941733</v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>
            <v>1449320.3699999994</v>
          </cell>
        </row>
        <row r="144">
          <cell r="A144" t="str">
            <v>BT48 9</v>
          </cell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>
            <v>1179993.35</v>
          </cell>
        </row>
        <row r="145">
          <cell r="A145" t="str">
            <v>BT49 0</v>
          </cell>
          <cell r="B145">
            <v>1772620.29</v>
          </cell>
          <cell r="C145" t="str">
            <v/>
          </cell>
          <cell r="D145" t="str">
            <v/>
          </cell>
          <cell r="E145">
            <v>5537795</v>
          </cell>
          <cell r="F145" t="str">
            <v/>
          </cell>
          <cell r="G145" t="str">
            <v/>
          </cell>
          <cell r="H145" t="str">
            <v/>
          </cell>
          <cell r="I145">
            <v>4072264.100000001</v>
          </cell>
        </row>
        <row r="146">
          <cell r="A146" t="str">
            <v>BT49 4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</row>
        <row r="147">
          <cell r="A147" t="str">
            <v>BT49 9</v>
          </cell>
          <cell r="B147" t="str">
            <v/>
          </cell>
          <cell r="C147" t="str">
            <v/>
          </cell>
          <cell r="D147" t="str">
            <v/>
          </cell>
          <cell r="E147">
            <v>10751976</v>
          </cell>
          <cell r="F147" t="str">
            <v/>
          </cell>
          <cell r="G147" t="str">
            <v/>
          </cell>
          <cell r="H147" t="str">
            <v/>
          </cell>
          <cell r="I147">
            <v>4881432.980000001</v>
          </cell>
        </row>
        <row r="148">
          <cell r="A148" t="str">
            <v>BT5 4</v>
          </cell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</row>
        <row r="149">
          <cell r="A149" t="str">
            <v>BT5 5</v>
          </cell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</row>
        <row r="150">
          <cell r="A150" t="str">
            <v>BT5 6</v>
          </cell>
          <cell r="B150">
            <v>3492517.93</v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</row>
        <row r="151">
          <cell r="A151" t="str">
            <v>BT5 7</v>
          </cell>
          <cell r="B151" t="str">
            <v/>
          </cell>
          <cell r="C151" t="str">
            <v/>
          </cell>
          <cell r="D151">
            <v>911329.7388292002</v>
          </cell>
          <cell r="E151">
            <v>7807944</v>
          </cell>
          <cell r="F151" t="str">
            <v/>
          </cell>
          <cell r="G151" t="str">
            <v/>
          </cell>
          <cell r="H151" t="str">
            <v/>
          </cell>
          <cell r="I151">
            <v>879168.6300000002</v>
          </cell>
        </row>
        <row r="152">
          <cell r="A152" t="str">
            <v>BT5 9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</row>
        <row r="153">
          <cell r="A153" t="str">
            <v>BT51 3</v>
          </cell>
          <cell r="B153" t="str">
            <v/>
          </cell>
          <cell r="C153" t="str">
            <v/>
          </cell>
          <cell r="D153">
            <v>5650768.317922202</v>
          </cell>
          <cell r="E153">
            <v>4253786</v>
          </cell>
          <cell r="F153" t="str">
            <v/>
          </cell>
          <cell r="G153" t="str">
            <v/>
          </cell>
          <cell r="H153" t="str">
            <v/>
          </cell>
          <cell r="I153">
            <v>1201017.9600000002</v>
          </cell>
        </row>
        <row r="154">
          <cell r="A154" t="str">
            <v>BT51 4</v>
          </cell>
          <cell r="B154">
            <v>1440618.89</v>
          </cell>
          <cell r="C154" t="str">
            <v/>
          </cell>
          <cell r="D154">
            <v>4509464.540045197</v>
          </cell>
          <cell r="E154">
            <v>12325472</v>
          </cell>
          <cell r="F154" t="str">
            <v/>
          </cell>
          <cell r="G154" t="str">
            <v/>
          </cell>
          <cell r="H154" t="str">
            <v/>
          </cell>
          <cell r="I154">
            <v>3949647.9300000006</v>
          </cell>
        </row>
        <row r="155">
          <cell r="A155" t="str">
            <v>BT51 5</v>
          </cell>
          <cell r="B155">
            <v>2630795.7</v>
          </cell>
          <cell r="C155" t="str">
            <v/>
          </cell>
          <cell r="D155">
            <v>8187909.906151303</v>
          </cell>
          <cell r="E155">
            <v>19629460</v>
          </cell>
          <cell r="F155" t="str">
            <v/>
          </cell>
          <cell r="G155" t="str">
            <v/>
          </cell>
          <cell r="H155">
            <v>5160265.85</v>
          </cell>
          <cell r="I155">
            <v>3829615.89</v>
          </cell>
        </row>
        <row r="156">
          <cell r="A156" t="str">
            <v>BT52 1</v>
          </cell>
          <cell r="B156" t="str">
            <v/>
          </cell>
          <cell r="C156" t="str">
            <v/>
          </cell>
          <cell r="D156">
            <v>26915547.516186804</v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I156">
            <v>6448610.779999999</v>
          </cell>
        </row>
        <row r="157">
          <cell r="A157" t="str">
            <v>BT52 2</v>
          </cell>
          <cell r="B157" t="str">
            <v/>
          </cell>
          <cell r="C157" t="str">
            <v/>
          </cell>
          <cell r="D157">
            <v>6300753.195797802</v>
          </cell>
          <cell r="E157">
            <v>15469152</v>
          </cell>
          <cell r="F157" t="str">
            <v/>
          </cell>
          <cell r="G157" t="str">
            <v/>
          </cell>
          <cell r="H157" t="str">
            <v/>
          </cell>
          <cell r="I157">
            <v>1248183.2900000003</v>
          </cell>
        </row>
        <row r="158">
          <cell r="A158" t="str">
            <v>BT52 9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</row>
        <row r="159">
          <cell r="A159" t="str">
            <v>BT53 6</v>
          </cell>
          <cell r="B159">
            <v>3609265.55</v>
          </cell>
          <cell r="C159" t="str">
            <v/>
          </cell>
          <cell r="D159">
            <v>4393248.674156799</v>
          </cell>
          <cell r="E159">
            <v>12207728</v>
          </cell>
          <cell r="F159" t="str">
            <v/>
          </cell>
          <cell r="G159" t="str">
            <v/>
          </cell>
          <cell r="H159" t="str">
            <v/>
          </cell>
          <cell r="I159">
            <v>1561865.6700000002</v>
          </cell>
        </row>
        <row r="160">
          <cell r="A160" t="str">
            <v>BT53 7</v>
          </cell>
          <cell r="B160">
            <v>1345075.9</v>
          </cell>
          <cell r="C160" t="str">
            <v/>
          </cell>
          <cell r="D160">
            <v>2433406.1597916996</v>
          </cell>
          <cell r="E160">
            <v>8369659</v>
          </cell>
          <cell r="F160" t="str">
            <v/>
          </cell>
          <cell r="G160" t="str">
            <v/>
          </cell>
          <cell r="H160" t="str">
            <v/>
          </cell>
          <cell r="I160">
            <v>4479951.81</v>
          </cell>
        </row>
        <row r="161">
          <cell r="A161" t="str">
            <v>BT53 8</v>
          </cell>
          <cell r="B161">
            <v>597997.3</v>
          </cell>
          <cell r="C161" t="str">
            <v/>
          </cell>
          <cell r="D161">
            <v>2029312.2959833</v>
          </cell>
          <cell r="E161">
            <v>14935544</v>
          </cell>
          <cell r="F161" t="str">
            <v/>
          </cell>
          <cell r="G161" t="str">
            <v/>
          </cell>
          <cell r="H161" t="str">
            <v/>
          </cell>
          <cell r="I161">
            <v>6516262.989999998</v>
          </cell>
        </row>
        <row r="162">
          <cell r="A162" t="str">
            <v>BT53 9</v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</row>
        <row r="163">
          <cell r="A163" t="str">
            <v>BT54 6</v>
          </cell>
          <cell r="B163" t="str">
            <v/>
          </cell>
          <cell r="C163" t="str">
            <v/>
          </cell>
          <cell r="D163">
            <v>2148920.8070150004</v>
          </cell>
          <cell r="E163">
            <v>8456933</v>
          </cell>
          <cell r="F163" t="str">
            <v/>
          </cell>
          <cell r="G163" t="str">
            <v/>
          </cell>
          <cell r="H163" t="str">
            <v/>
          </cell>
          <cell r="I163">
            <v>1964786.3900000006</v>
          </cell>
        </row>
        <row r="164">
          <cell r="A164" t="str">
            <v>BT55 7</v>
          </cell>
          <cell r="B164">
            <v>969403.29</v>
          </cell>
          <cell r="C164" t="str">
            <v/>
          </cell>
          <cell r="D164">
            <v>8123771.890665401</v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>
            <v>1682555.0399999998</v>
          </cell>
        </row>
        <row r="165">
          <cell r="A165" t="str">
            <v>BT56 8</v>
          </cell>
          <cell r="B165" t="str">
            <v/>
          </cell>
          <cell r="C165" t="str">
            <v/>
          </cell>
          <cell r="D165">
            <v>7508554.746419099</v>
          </cell>
          <cell r="E165">
            <v>12503659</v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</row>
        <row r="166">
          <cell r="A166" t="str">
            <v>BT57 8</v>
          </cell>
          <cell r="B166" t="str">
            <v/>
          </cell>
          <cell r="C166" t="str">
            <v/>
          </cell>
          <cell r="D166" t="str">
            <v/>
          </cell>
          <cell r="E166">
            <v>5760753</v>
          </cell>
          <cell r="F166" t="str">
            <v/>
          </cell>
          <cell r="G166" t="str">
            <v/>
          </cell>
          <cell r="H166" t="str">
            <v/>
          </cell>
          <cell r="I166">
            <v>3001109.0500000003</v>
          </cell>
        </row>
        <row r="167">
          <cell r="A167" t="str">
            <v>BT58 1</v>
          </cell>
          <cell r="B167" t="str">
            <v>terminated</v>
          </cell>
          <cell r="C167" t="str">
            <v>terminated</v>
          </cell>
          <cell r="D167" t="str">
            <v>terminated</v>
          </cell>
          <cell r="E167" t="str">
            <v>terminated</v>
          </cell>
          <cell r="F167" t="str">
            <v>terminated</v>
          </cell>
          <cell r="G167" t="str">
            <v>terminated</v>
          </cell>
          <cell r="H167" t="str">
            <v>terminated</v>
          </cell>
          <cell r="I167" t="str">
            <v>terminated</v>
          </cell>
        </row>
        <row r="168">
          <cell r="A168" t="str">
            <v>BT6 0</v>
          </cell>
          <cell r="B168" t="str">
            <v/>
          </cell>
          <cell r="C168" t="str">
            <v/>
          </cell>
          <cell r="D168">
            <v>6266881.483521398</v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I168">
            <v>919010.59</v>
          </cell>
        </row>
        <row r="169">
          <cell r="A169" t="str">
            <v>BT6 8</v>
          </cell>
          <cell r="B169" t="str">
            <v/>
          </cell>
          <cell r="C169" t="str">
            <v/>
          </cell>
          <cell r="D169" t="str">
            <v/>
          </cell>
          <cell r="E169">
            <v>1791182</v>
          </cell>
          <cell r="F169" t="str">
            <v/>
          </cell>
          <cell r="G169" t="str">
            <v/>
          </cell>
          <cell r="H169" t="str">
            <v/>
          </cell>
          <cell r="I169">
            <v>641168.4599999998</v>
          </cell>
        </row>
        <row r="170">
          <cell r="A170" t="str">
            <v>BT6 9</v>
          </cell>
          <cell r="B170" t="str">
            <v/>
          </cell>
          <cell r="C170" t="str">
            <v/>
          </cell>
          <cell r="D170">
            <v>3610927.0846706997</v>
          </cell>
          <cell r="E170">
            <v>1724169</v>
          </cell>
          <cell r="F170" t="str">
            <v/>
          </cell>
          <cell r="G170" t="str">
            <v/>
          </cell>
          <cell r="H170" t="str">
            <v/>
          </cell>
          <cell r="I170">
            <v>2855085.5799999996</v>
          </cell>
        </row>
        <row r="171">
          <cell r="A171" t="str">
            <v>BT60 1</v>
          </cell>
          <cell r="B171">
            <v>3815859.62</v>
          </cell>
          <cell r="C171" t="str">
            <v/>
          </cell>
          <cell r="D171">
            <v>4193702.7218234004</v>
          </cell>
          <cell r="E171">
            <v>6209034</v>
          </cell>
          <cell r="F171" t="str">
            <v/>
          </cell>
          <cell r="G171" t="str">
            <v/>
          </cell>
          <cell r="H171" t="str">
            <v/>
          </cell>
          <cell r="I171">
            <v>3070739.580000001</v>
          </cell>
        </row>
        <row r="172">
          <cell r="A172" t="str">
            <v>BT60 2</v>
          </cell>
          <cell r="B172">
            <v>7278505.89</v>
          </cell>
          <cell r="C172" t="str">
            <v/>
          </cell>
          <cell r="D172">
            <v>2817802.7289189994</v>
          </cell>
          <cell r="E172">
            <v>11279346</v>
          </cell>
          <cell r="F172" t="str">
            <v/>
          </cell>
          <cell r="G172" t="str">
            <v/>
          </cell>
          <cell r="H172" t="str">
            <v/>
          </cell>
          <cell r="I172">
            <v>4380176.489999999</v>
          </cell>
        </row>
        <row r="173">
          <cell r="A173" t="str">
            <v>BT60 3</v>
          </cell>
          <cell r="B173">
            <v>4166673.15</v>
          </cell>
          <cell r="C173" t="str">
            <v/>
          </cell>
          <cell r="D173">
            <v>9742418.9306758</v>
          </cell>
          <cell r="E173">
            <v>14788746</v>
          </cell>
          <cell r="F173" t="str">
            <v/>
          </cell>
          <cell r="G173" t="str">
            <v/>
          </cell>
          <cell r="H173" t="str">
            <v/>
          </cell>
          <cell r="I173">
            <v>1524057.7099999997</v>
          </cell>
        </row>
        <row r="174">
          <cell r="A174" t="str">
            <v>BT60 4</v>
          </cell>
          <cell r="B174">
            <v>1905201.52</v>
          </cell>
          <cell r="C174" t="str">
            <v/>
          </cell>
          <cell r="D174">
            <v>2324917.338902999</v>
          </cell>
          <cell r="E174">
            <v>4564666</v>
          </cell>
          <cell r="F174" t="str">
            <v/>
          </cell>
          <cell r="G174" t="str">
            <v/>
          </cell>
          <cell r="H174" t="str">
            <v/>
          </cell>
          <cell r="I174">
            <v>3704217.4400000004</v>
          </cell>
        </row>
        <row r="175">
          <cell r="A175" t="str">
            <v>BT61 0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</row>
        <row r="176">
          <cell r="A176" t="str">
            <v>BT61 7</v>
          </cell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</row>
        <row r="177">
          <cell r="A177" t="str">
            <v>BT61 8</v>
          </cell>
          <cell r="B177">
            <v>2151109</v>
          </cell>
          <cell r="C177" t="str">
            <v/>
          </cell>
          <cell r="D177">
            <v>3554607.9780250993</v>
          </cell>
          <cell r="E177">
            <v>13655029</v>
          </cell>
          <cell r="F177" t="str">
            <v/>
          </cell>
          <cell r="G177" t="str">
            <v/>
          </cell>
          <cell r="H177" t="str">
            <v/>
          </cell>
          <cell r="I177">
            <v>4079817.6799999997</v>
          </cell>
        </row>
        <row r="178">
          <cell r="A178" t="str">
            <v>BT61 9</v>
          </cell>
          <cell r="B178" t="str">
            <v/>
          </cell>
          <cell r="C178" t="str">
            <v/>
          </cell>
          <cell r="D178" t="str">
            <v/>
          </cell>
          <cell r="E178">
            <v>2585344</v>
          </cell>
          <cell r="F178" t="str">
            <v/>
          </cell>
          <cell r="G178" t="str">
            <v/>
          </cell>
          <cell r="H178" t="str">
            <v/>
          </cell>
          <cell r="I178">
            <v>1322403.72</v>
          </cell>
        </row>
        <row r="179">
          <cell r="A179" t="str">
            <v>BT62 1</v>
          </cell>
          <cell r="B179">
            <v>4879748.01</v>
          </cell>
          <cell r="C179" t="str">
            <v/>
          </cell>
          <cell r="D179">
            <v>4400443.206442701</v>
          </cell>
          <cell r="E179">
            <v>10986872</v>
          </cell>
          <cell r="F179" t="str">
            <v/>
          </cell>
          <cell r="G179" t="str">
            <v/>
          </cell>
          <cell r="H179" t="str">
            <v/>
          </cell>
          <cell r="I179">
            <v>4483134.570000001</v>
          </cell>
        </row>
        <row r="180">
          <cell r="A180" t="str">
            <v>BT62 2</v>
          </cell>
          <cell r="B180" t="str">
            <v/>
          </cell>
          <cell r="C180" t="str">
            <v/>
          </cell>
          <cell r="D180">
            <v>1915823.7252329998</v>
          </cell>
          <cell r="E180">
            <v>12009319</v>
          </cell>
          <cell r="F180" t="str">
            <v/>
          </cell>
          <cell r="G180" t="str">
            <v/>
          </cell>
          <cell r="H180" t="str">
            <v/>
          </cell>
          <cell r="I180">
            <v>3067060.2600000002</v>
          </cell>
        </row>
        <row r="181">
          <cell r="A181" t="str">
            <v>BT62 3</v>
          </cell>
          <cell r="B181">
            <v>1457394.81</v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>
            <v>2001684.4299999995</v>
          </cell>
        </row>
        <row r="182">
          <cell r="A182" t="str">
            <v>BT62 4</v>
          </cell>
          <cell r="B182" t="str">
            <v/>
          </cell>
          <cell r="C182" t="str">
            <v/>
          </cell>
          <cell r="D182">
            <v>1113615.1519483998</v>
          </cell>
          <cell r="E182">
            <v>2931137</v>
          </cell>
          <cell r="F182" t="str">
            <v/>
          </cell>
          <cell r="G182" t="str">
            <v/>
          </cell>
          <cell r="H182" t="str">
            <v/>
          </cell>
          <cell r="I182">
            <v>480366.11</v>
          </cell>
        </row>
        <row r="183">
          <cell r="A183" t="str">
            <v>BT63 5</v>
          </cell>
          <cell r="B183" t="str">
            <v/>
          </cell>
          <cell r="C183" t="str">
            <v/>
          </cell>
          <cell r="D183" t="str">
            <v/>
          </cell>
          <cell r="E183">
            <v>34572153</v>
          </cell>
          <cell r="F183" t="str">
            <v/>
          </cell>
          <cell r="G183" t="str">
            <v/>
          </cell>
          <cell r="H183" t="str">
            <v/>
          </cell>
          <cell r="I183">
            <v>6539723.63</v>
          </cell>
        </row>
        <row r="184">
          <cell r="A184" t="str">
            <v>BT63 6</v>
          </cell>
          <cell r="B184" t="str">
            <v/>
          </cell>
          <cell r="C184" t="str">
            <v/>
          </cell>
          <cell r="D184">
            <v>2122894.7404524</v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>
            <v>2685505.1499999994</v>
          </cell>
        </row>
        <row r="185">
          <cell r="A185" t="str">
            <v>BT64 1</v>
          </cell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</row>
        <row r="186">
          <cell r="A186" t="str">
            <v>BT64 2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</row>
        <row r="187">
          <cell r="A187" t="str">
            <v>BT64 3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</row>
        <row r="188">
          <cell r="A188" t="str">
            <v>BT64 9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</row>
        <row r="189">
          <cell r="A189" t="str">
            <v>BT65 4</v>
          </cell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</row>
        <row r="190">
          <cell r="A190" t="str">
            <v>BT65 5</v>
          </cell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</row>
        <row r="191">
          <cell r="A191" t="str">
            <v>BT65 9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</row>
        <row r="192">
          <cell r="A192" t="str">
            <v>BT66 6</v>
          </cell>
          <cell r="B192">
            <v>5824889.71</v>
          </cell>
          <cell r="C192" t="str">
            <v/>
          </cell>
          <cell r="D192">
            <v>3834040.1521741</v>
          </cell>
          <cell r="E192">
            <v>8326027</v>
          </cell>
          <cell r="F192" t="str">
            <v/>
          </cell>
          <cell r="G192" t="str">
            <v/>
          </cell>
          <cell r="H192" t="str">
            <v/>
          </cell>
          <cell r="I192">
            <v>1067540.92</v>
          </cell>
        </row>
        <row r="193">
          <cell r="A193" t="str">
            <v>BT66 7</v>
          </cell>
          <cell r="B193">
            <v>1144939.38</v>
          </cell>
          <cell r="C193" t="str">
            <v/>
          </cell>
          <cell r="D193" t="str">
            <v/>
          </cell>
          <cell r="E193">
            <v>12336816</v>
          </cell>
          <cell r="F193" t="str">
            <v/>
          </cell>
          <cell r="G193" t="str">
            <v/>
          </cell>
          <cell r="H193" t="str">
            <v/>
          </cell>
          <cell r="I193">
            <v>3595486.5999999987</v>
          </cell>
        </row>
        <row r="194">
          <cell r="A194" t="str">
            <v>BT66 8</v>
          </cell>
          <cell r="B194" t="str">
            <v/>
          </cell>
          <cell r="C194" t="str">
            <v/>
          </cell>
          <cell r="D194" t="str">
            <v/>
          </cell>
          <cell r="E194">
            <v>1974196</v>
          </cell>
          <cell r="F194" t="str">
            <v/>
          </cell>
          <cell r="G194" t="str">
            <v/>
          </cell>
          <cell r="H194" t="str">
            <v/>
          </cell>
          <cell r="I194">
            <v>515073.95</v>
          </cell>
        </row>
        <row r="195">
          <cell r="A195" t="str">
            <v>BT67 0</v>
          </cell>
          <cell r="B195">
            <v>3449699.46</v>
          </cell>
          <cell r="C195" t="str">
            <v/>
          </cell>
          <cell r="D195">
            <v>7699962.172539894</v>
          </cell>
          <cell r="E195">
            <v>9011466</v>
          </cell>
          <cell r="F195" t="str">
            <v/>
          </cell>
          <cell r="G195" t="str">
            <v/>
          </cell>
          <cell r="H195" t="str">
            <v/>
          </cell>
          <cell r="I195">
            <v>7405884.869999999</v>
          </cell>
        </row>
        <row r="196">
          <cell r="A196" t="str">
            <v>BT67 9</v>
          </cell>
          <cell r="B196">
            <v>2162531.09</v>
          </cell>
          <cell r="C196" t="str">
            <v/>
          </cell>
          <cell r="D196">
            <v>2037542.4845075994</v>
          </cell>
          <cell r="E196">
            <v>3542910</v>
          </cell>
          <cell r="F196" t="str">
            <v/>
          </cell>
          <cell r="G196" t="str">
            <v/>
          </cell>
          <cell r="H196" t="str">
            <v/>
          </cell>
          <cell r="I196">
            <v>1598108.3299999998</v>
          </cell>
        </row>
        <row r="197">
          <cell r="A197" t="str">
            <v>BT68 4</v>
          </cell>
          <cell r="B197" t="str">
            <v/>
          </cell>
          <cell r="C197" t="str">
            <v/>
          </cell>
          <cell r="D197" t="str">
            <v/>
          </cell>
          <cell r="E197">
            <v>4411412</v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</row>
        <row r="198">
          <cell r="A198" t="str">
            <v>BT69 6</v>
          </cell>
          <cell r="B198" t="str">
            <v/>
          </cell>
          <cell r="C198" t="str">
            <v/>
          </cell>
          <cell r="D198">
            <v>1025523.8361952</v>
          </cell>
          <cell r="E198">
            <v>3178216</v>
          </cell>
          <cell r="F198" t="str">
            <v/>
          </cell>
          <cell r="G198" t="str">
            <v/>
          </cell>
          <cell r="H198" t="str">
            <v/>
          </cell>
          <cell r="I198">
            <v>3068564.079999999</v>
          </cell>
        </row>
        <row r="199">
          <cell r="A199" t="str">
            <v>BT7 1</v>
          </cell>
          <cell r="B199">
            <v>2360568.97</v>
          </cell>
          <cell r="C199" t="str">
            <v/>
          </cell>
          <cell r="D199">
            <v>7564322.311688297</v>
          </cell>
          <cell r="E199">
            <v>6520402</v>
          </cell>
          <cell r="F199" t="str">
            <v/>
          </cell>
          <cell r="G199" t="str">
            <v/>
          </cell>
          <cell r="H199" t="str">
            <v/>
          </cell>
          <cell r="I199">
            <v>2470691.22</v>
          </cell>
        </row>
        <row r="200">
          <cell r="A200" t="str">
            <v>BT7 2</v>
          </cell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</row>
        <row r="201">
          <cell r="A201" t="str">
            <v>BT7 3</v>
          </cell>
          <cell r="B201" t="str">
            <v/>
          </cell>
          <cell r="C201" t="str">
            <v/>
          </cell>
          <cell r="D201">
            <v>2256705.9523178</v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>
            <v>909455.7000000001</v>
          </cell>
        </row>
        <row r="202">
          <cell r="A202" t="str">
            <v>BT70 1</v>
          </cell>
          <cell r="B202">
            <v>4479068.06</v>
          </cell>
          <cell r="C202" t="str">
            <v/>
          </cell>
          <cell r="D202">
            <v>6841962.1194124</v>
          </cell>
          <cell r="E202">
            <v>36360037</v>
          </cell>
          <cell r="F202" t="str">
            <v/>
          </cell>
          <cell r="G202" t="str">
            <v/>
          </cell>
          <cell r="H202" t="str">
            <v/>
          </cell>
          <cell r="I202">
            <v>5080066.939999999</v>
          </cell>
        </row>
        <row r="203">
          <cell r="A203" t="str">
            <v>BT70 2</v>
          </cell>
          <cell r="B203">
            <v>2098724.15</v>
          </cell>
          <cell r="C203" t="str">
            <v/>
          </cell>
          <cell r="D203">
            <v>4041774.9073384004</v>
          </cell>
          <cell r="E203">
            <v>11425781</v>
          </cell>
          <cell r="F203" t="str">
            <v/>
          </cell>
          <cell r="G203" t="str">
            <v/>
          </cell>
          <cell r="H203" t="str">
            <v/>
          </cell>
          <cell r="I203">
            <v>8595311.810000002</v>
          </cell>
        </row>
        <row r="204">
          <cell r="A204" t="str">
            <v>BT70 3</v>
          </cell>
          <cell r="B204">
            <v>3345625.23</v>
          </cell>
          <cell r="C204" t="str">
            <v/>
          </cell>
          <cell r="D204" t="str">
            <v/>
          </cell>
          <cell r="E204">
            <v>7126354</v>
          </cell>
          <cell r="F204" t="str">
            <v/>
          </cell>
          <cell r="G204" t="str">
            <v/>
          </cell>
          <cell r="H204" t="str">
            <v/>
          </cell>
          <cell r="I204">
            <v>5671591.74</v>
          </cell>
        </row>
        <row r="205">
          <cell r="A205" t="str">
            <v>BT70 9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</row>
        <row r="206">
          <cell r="A206" t="str">
            <v>BT71 4</v>
          </cell>
          <cell r="B206">
            <v>3290666.5</v>
          </cell>
          <cell r="C206" t="str">
            <v/>
          </cell>
          <cell r="D206" t="str">
            <v/>
          </cell>
          <cell r="E206">
            <v>3754053</v>
          </cell>
          <cell r="F206" t="str">
            <v/>
          </cell>
          <cell r="G206" t="str">
            <v/>
          </cell>
          <cell r="H206" t="str">
            <v/>
          </cell>
          <cell r="I206">
            <v>4025075.01</v>
          </cell>
        </row>
        <row r="207">
          <cell r="A207" t="str">
            <v>BT71 5</v>
          </cell>
          <cell r="B207">
            <v>3867234.55</v>
          </cell>
          <cell r="C207" t="str">
            <v/>
          </cell>
          <cell r="D207">
            <v>3694656.806024098</v>
          </cell>
          <cell r="E207">
            <v>7242075</v>
          </cell>
          <cell r="F207" t="str">
            <v/>
          </cell>
          <cell r="G207" t="str">
            <v/>
          </cell>
          <cell r="H207" t="str">
            <v/>
          </cell>
          <cell r="I207">
            <v>5816605.740000003</v>
          </cell>
        </row>
        <row r="208">
          <cell r="A208" t="str">
            <v>BT71 6</v>
          </cell>
          <cell r="B208">
            <v>2294744.52</v>
          </cell>
          <cell r="C208" t="str">
            <v/>
          </cell>
          <cell r="D208">
            <v>10030455.924535902</v>
          </cell>
          <cell r="E208">
            <v>23622765</v>
          </cell>
          <cell r="F208" t="str">
            <v/>
          </cell>
          <cell r="G208" t="str">
            <v/>
          </cell>
          <cell r="H208" t="str">
            <v/>
          </cell>
          <cell r="I208">
            <v>5895395.689999998</v>
          </cell>
        </row>
        <row r="209">
          <cell r="A209" t="str">
            <v>BT71 7</v>
          </cell>
          <cell r="B209">
            <v>6577742</v>
          </cell>
          <cell r="C209" t="str">
            <v/>
          </cell>
          <cell r="D209">
            <v>2884784.4135521003</v>
          </cell>
          <cell r="E209">
            <v>21863397</v>
          </cell>
          <cell r="F209" t="str">
            <v/>
          </cell>
          <cell r="G209" t="str">
            <v/>
          </cell>
          <cell r="H209" t="str">
            <v/>
          </cell>
          <cell r="I209">
            <v>8813403.210000003</v>
          </cell>
        </row>
        <row r="210">
          <cell r="A210" t="str">
            <v>BT74 0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</row>
        <row r="211">
          <cell r="A211" t="str">
            <v>BT74 4</v>
          </cell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I211">
            <v>1070609.44</v>
          </cell>
        </row>
        <row r="212">
          <cell r="A212" t="str">
            <v>BT74 5</v>
          </cell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</row>
        <row r="213">
          <cell r="A213" t="str">
            <v>BT74 6</v>
          </cell>
          <cell r="B213" t="str">
            <v/>
          </cell>
          <cell r="C213" t="str">
            <v/>
          </cell>
          <cell r="D213" t="str">
            <v/>
          </cell>
          <cell r="E213">
            <v>3036878</v>
          </cell>
          <cell r="F213" t="str">
            <v/>
          </cell>
          <cell r="G213" t="str">
            <v/>
          </cell>
          <cell r="H213" t="str">
            <v/>
          </cell>
          <cell r="I213">
            <v>1648270.45</v>
          </cell>
        </row>
        <row r="214">
          <cell r="A214" t="str">
            <v>BT74 7</v>
          </cell>
          <cell r="B214">
            <v>2389058.37</v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I214">
            <v>583099.63</v>
          </cell>
        </row>
        <row r="215">
          <cell r="A215" t="str">
            <v>BT74 8</v>
          </cell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</row>
        <row r="216">
          <cell r="A216" t="str">
            <v>BT74 9</v>
          </cell>
          <cell r="B216" t="str">
            <v/>
          </cell>
          <cell r="C216" t="str">
            <v/>
          </cell>
          <cell r="D216" t="str">
            <v/>
          </cell>
          <cell r="E216">
            <v>509004</v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</row>
        <row r="217">
          <cell r="A217" t="str">
            <v>BT75 0</v>
          </cell>
          <cell r="B217" t="str">
            <v/>
          </cell>
          <cell r="C217" t="str">
            <v/>
          </cell>
          <cell r="D217" t="str">
            <v/>
          </cell>
          <cell r="E217">
            <v>7798174</v>
          </cell>
          <cell r="F217" t="str">
            <v/>
          </cell>
          <cell r="G217" t="str">
            <v/>
          </cell>
          <cell r="H217" t="str">
            <v/>
          </cell>
          <cell r="I217">
            <v>1387683.8300000003</v>
          </cell>
        </row>
        <row r="218">
          <cell r="A218" t="str">
            <v>BT76 0</v>
          </cell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>
            <v>5367381.119999998</v>
          </cell>
        </row>
        <row r="219">
          <cell r="A219" t="str">
            <v>BT77 0</v>
          </cell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I219">
            <v>3558006.43</v>
          </cell>
        </row>
        <row r="220">
          <cell r="A220" t="str">
            <v>BT78 1</v>
          </cell>
          <cell r="B220">
            <v>14101772.1</v>
          </cell>
          <cell r="C220" t="str">
            <v/>
          </cell>
          <cell r="D220" t="str">
            <v/>
          </cell>
          <cell r="E220">
            <v>10135813</v>
          </cell>
          <cell r="F220" t="str">
            <v/>
          </cell>
          <cell r="G220" t="str">
            <v/>
          </cell>
          <cell r="H220" t="str">
            <v/>
          </cell>
          <cell r="I220">
            <v>1967646.2500000002</v>
          </cell>
        </row>
        <row r="221">
          <cell r="A221" t="str">
            <v>BT78 2</v>
          </cell>
          <cell r="B221" t="str">
            <v/>
          </cell>
          <cell r="C221" t="str">
            <v/>
          </cell>
          <cell r="D221" t="str">
            <v/>
          </cell>
          <cell r="E221">
            <v>5450785</v>
          </cell>
          <cell r="F221" t="str">
            <v/>
          </cell>
          <cell r="G221" t="str">
            <v/>
          </cell>
          <cell r="H221" t="str">
            <v/>
          </cell>
          <cell r="I221">
            <v>2783708.5899999994</v>
          </cell>
        </row>
        <row r="222">
          <cell r="A222" t="str">
            <v>BT78 3</v>
          </cell>
          <cell r="B222">
            <v>5751161.48</v>
          </cell>
          <cell r="C222" t="str">
            <v/>
          </cell>
          <cell r="D222">
            <v>4618740.121054802</v>
          </cell>
          <cell r="E222">
            <v>16904952</v>
          </cell>
          <cell r="F222" t="str">
            <v/>
          </cell>
          <cell r="G222" t="str">
            <v/>
          </cell>
          <cell r="H222" t="str">
            <v/>
          </cell>
          <cell r="I222">
            <v>8390208.44</v>
          </cell>
        </row>
        <row r="223">
          <cell r="A223" t="str">
            <v>BT78 4</v>
          </cell>
          <cell r="B223">
            <v>1272604.9</v>
          </cell>
          <cell r="C223" t="str">
            <v/>
          </cell>
          <cell r="D223">
            <v>3667890.3546642996</v>
          </cell>
          <cell r="E223">
            <v>6891579</v>
          </cell>
          <cell r="F223" t="str">
            <v/>
          </cell>
          <cell r="G223" t="str">
            <v/>
          </cell>
          <cell r="H223" t="str">
            <v/>
          </cell>
          <cell r="I223">
            <v>4954669.25</v>
          </cell>
        </row>
        <row r="224">
          <cell r="A224" t="str">
            <v>BT78 5</v>
          </cell>
          <cell r="B224">
            <v>8170900.37</v>
          </cell>
          <cell r="C224" t="str">
            <v/>
          </cell>
          <cell r="D224">
            <v>5567245.147793698</v>
          </cell>
          <cell r="E224">
            <v>5642278</v>
          </cell>
          <cell r="F224" t="str">
            <v/>
          </cell>
          <cell r="G224" t="str">
            <v/>
          </cell>
          <cell r="H224" t="str">
            <v/>
          </cell>
          <cell r="I224">
            <v>3340144.5799999996</v>
          </cell>
        </row>
        <row r="225">
          <cell r="A225" t="str">
            <v>BT78 9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</row>
        <row r="226">
          <cell r="A226" t="str">
            <v>BT79 0</v>
          </cell>
          <cell r="B226">
            <v>13357095.95</v>
          </cell>
          <cell r="C226" t="str">
            <v/>
          </cell>
          <cell r="D226">
            <v>11745719.457908005</v>
          </cell>
          <cell r="E226">
            <v>18855418</v>
          </cell>
          <cell r="F226">
            <v>1564539.2</v>
          </cell>
          <cell r="G226" t="str">
            <v/>
          </cell>
          <cell r="H226" t="str">
            <v/>
          </cell>
          <cell r="I226">
            <v>6102448.930000002</v>
          </cell>
        </row>
        <row r="227">
          <cell r="A227" t="str">
            <v>BT79 7</v>
          </cell>
          <cell r="B227">
            <v>7948857.27</v>
          </cell>
          <cell r="C227" t="str">
            <v/>
          </cell>
          <cell r="D227">
            <v>10976085.945496991</v>
          </cell>
          <cell r="E227">
            <v>4871242</v>
          </cell>
          <cell r="F227" t="str">
            <v/>
          </cell>
          <cell r="G227" t="str">
            <v/>
          </cell>
          <cell r="H227" t="str">
            <v/>
          </cell>
          <cell r="I227">
            <v>3510722.16</v>
          </cell>
        </row>
        <row r="228">
          <cell r="A228" t="str">
            <v>BT79 8</v>
          </cell>
          <cell r="B228" t="str">
            <v/>
          </cell>
          <cell r="C228" t="str">
            <v/>
          </cell>
          <cell r="D228">
            <v>1861194.4154641998</v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I228">
            <v>2995134.059999999</v>
          </cell>
        </row>
        <row r="229">
          <cell r="A229" t="str">
            <v>BT79 9</v>
          </cell>
          <cell r="B229">
            <v>3490895.69</v>
          </cell>
          <cell r="C229" t="str">
            <v/>
          </cell>
          <cell r="D229">
            <v>8623523.709051896</v>
          </cell>
          <cell r="E229">
            <v>9689045</v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</row>
        <row r="230">
          <cell r="A230" t="str">
            <v>BT8 6</v>
          </cell>
          <cell r="B230">
            <v>1416555.13</v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I230">
            <v>1502742.03</v>
          </cell>
        </row>
        <row r="231">
          <cell r="A231" t="str">
            <v>BT8 7</v>
          </cell>
          <cell r="B231" t="str">
            <v/>
          </cell>
          <cell r="C231" t="str">
            <v/>
          </cell>
          <cell r="D231" t="str">
            <v/>
          </cell>
          <cell r="E231">
            <v>1235727</v>
          </cell>
          <cell r="F231" t="str">
            <v/>
          </cell>
          <cell r="G231" t="str">
            <v/>
          </cell>
          <cell r="H231" t="str">
            <v/>
          </cell>
          <cell r="I231">
            <v>1622039.6299999997</v>
          </cell>
        </row>
        <row r="232">
          <cell r="A232" t="str">
            <v>BT8 8</v>
          </cell>
          <cell r="B232" t="str">
            <v/>
          </cell>
          <cell r="C232" t="str">
            <v/>
          </cell>
          <cell r="D232">
            <v>11052010.981592802</v>
          </cell>
          <cell r="E232">
            <v>15355501</v>
          </cell>
          <cell r="F232" t="str">
            <v/>
          </cell>
          <cell r="G232" t="str">
            <v/>
          </cell>
          <cell r="H232" t="str">
            <v/>
          </cell>
          <cell r="I232">
            <v>3091369.260000001</v>
          </cell>
        </row>
        <row r="233">
          <cell r="A233" t="str">
            <v>BT80 0</v>
          </cell>
          <cell r="B233">
            <v>2720380.31</v>
          </cell>
          <cell r="C233" t="str">
            <v/>
          </cell>
          <cell r="D233">
            <v>1818772.5014510998</v>
          </cell>
          <cell r="E233">
            <v>5268483</v>
          </cell>
          <cell r="F233" t="str">
            <v/>
          </cell>
          <cell r="G233" t="str">
            <v/>
          </cell>
          <cell r="H233" t="str">
            <v/>
          </cell>
          <cell r="I233">
            <v>2507053.660000001</v>
          </cell>
        </row>
        <row r="234">
          <cell r="A234" t="str">
            <v>BT80 1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</row>
        <row r="235">
          <cell r="A235" t="str">
            <v>BT80 8</v>
          </cell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I235">
            <v>6510928.940000001</v>
          </cell>
        </row>
        <row r="236">
          <cell r="A236" t="str">
            <v>BT80 9</v>
          </cell>
          <cell r="B236">
            <v>10457680.66</v>
          </cell>
          <cell r="C236" t="str">
            <v/>
          </cell>
          <cell r="D236">
            <v>12660797.469878616</v>
          </cell>
          <cell r="E236">
            <v>40954459</v>
          </cell>
          <cell r="F236" t="str">
            <v/>
          </cell>
          <cell r="G236" t="str">
            <v/>
          </cell>
          <cell r="H236" t="str">
            <v/>
          </cell>
          <cell r="I236">
            <v>7648873.959999998</v>
          </cell>
        </row>
        <row r="237">
          <cell r="A237" t="str">
            <v>BT81 7</v>
          </cell>
          <cell r="B237" t="str">
            <v/>
          </cell>
          <cell r="C237" t="str">
            <v/>
          </cell>
          <cell r="D237">
            <v>5281273.231650099</v>
          </cell>
          <cell r="E237">
            <v>5622394</v>
          </cell>
          <cell r="F237" t="str">
            <v/>
          </cell>
          <cell r="G237" t="str">
            <v/>
          </cell>
          <cell r="H237" t="str">
            <v/>
          </cell>
          <cell r="I237">
            <v>11168849.929999996</v>
          </cell>
        </row>
        <row r="238">
          <cell r="A238" t="str">
            <v>BT82 0</v>
          </cell>
          <cell r="B238">
            <v>2564906</v>
          </cell>
          <cell r="C238" t="str">
            <v/>
          </cell>
          <cell r="D238">
            <v>2465587.5524563</v>
          </cell>
          <cell r="E238">
            <v>3811591</v>
          </cell>
          <cell r="F238" t="str">
            <v/>
          </cell>
          <cell r="G238" t="str">
            <v/>
          </cell>
          <cell r="H238" t="str">
            <v/>
          </cell>
          <cell r="I238">
            <v>5876323.679999999</v>
          </cell>
        </row>
        <row r="239">
          <cell r="A239" t="str">
            <v>BT82 1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</row>
        <row r="240">
          <cell r="A240" t="str">
            <v>BT82 8</v>
          </cell>
          <cell r="B240" t="str">
            <v/>
          </cell>
          <cell r="C240" t="str">
            <v/>
          </cell>
          <cell r="D240">
            <v>3159165.9656075994</v>
          </cell>
          <cell r="E240">
            <v>3944576</v>
          </cell>
          <cell r="F240" t="str">
            <v/>
          </cell>
          <cell r="G240" t="str">
            <v/>
          </cell>
          <cell r="H240" t="str">
            <v/>
          </cell>
          <cell r="I240">
            <v>1824258.7300000002</v>
          </cell>
        </row>
        <row r="241">
          <cell r="A241" t="str">
            <v>BT82 9</v>
          </cell>
          <cell r="B241">
            <v>1169724.83</v>
          </cell>
          <cell r="C241" t="str">
            <v/>
          </cell>
          <cell r="D241">
            <v>5264210.149220401</v>
          </cell>
          <cell r="E241">
            <v>6024283</v>
          </cell>
          <cell r="F241" t="str">
            <v/>
          </cell>
          <cell r="G241" t="str">
            <v/>
          </cell>
          <cell r="H241" t="str">
            <v/>
          </cell>
          <cell r="I241">
            <v>1831053.47</v>
          </cell>
        </row>
        <row r="242">
          <cell r="A242" t="str">
            <v>BT9 5</v>
          </cell>
          <cell r="B242">
            <v>30125890.41</v>
          </cell>
          <cell r="C242" t="str">
            <v/>
          </cell>
          <cell r="D242">
            <v>22172832.019382104</v>
          </cell>
          <cell r="E242">
            <v>5290700</v>
          </cell>
          <cell r="F242" t="str">
            <v/>
          </cell>
          <cell r="G242" t="str">
            <v/>
          </cell>
          <cell r="H242" t="str">
            <v/>
          </cell>
          <cell r="I242">
            <v>3300252.8</v>
          </cell>
        </row>
        <row r="243">
          <cell r="A243" t="str">
            <v>BT9 6</v>
          </cell>
          <cell r="B243">
            <v>36449722.42</v>
          </cell>
          <cell r="C243" t="str">
            <v/>
          </cell>
          <cell r="D243">
            <v>42975579.45636539</v>
          </cell>
          <cell r="E243">
            <v>66613918</v>
          </cell>
          <cell r="F243" t="str">
            <v/>
          </cell>
          <cell r="G243" t="str">
            <v/>
          </cell>
          <cell r="H243" t="str">
            <v/>
          </cell>
          <cell r="I243">
            <v>3995338.4</v>
          </cell>
        </row>
        <row r="244">
          <cell r="A244" t="str">
            <v>BT9 7</v>
          </cell>
          <cell r="B244">
            <v>19692809.05</v>
          </cell>
          <cell r="C244" t="str">
            <v/>
          </cell>
          <cell r="D244">
            <v>4986756.079553499</v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I244">
            <v>2715623.64</v>
          </cell>
        </row>
        <row r="245">
          <cell r="A245" t="str">
            <v>BT92 0</v>
          </cell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>
            <v>5108863.26</v>
          </cell>
        </row>
        <row r="246">
          <cell r="A246" t="str">
            <v>BT92 1</v>
          </cell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I246">
            <v>863273.1</v>
          </cell>
        </row>
        <row r="247">
          <cell r="A247" t="str">
            <v>BT92 2</v>
          </cell>
          <cell r="B247">
            <v>1270013.44</v>
          </cell>
          <cell r="C247" t="str">
            <v/>
          </cell>
          <cell r="D247" t="str">
            <v/>
          </cell>
          <cell r="E247">
            <v>1567842</v>
          </cell>
          <cell r="F247" t="str">
            <v/>
          </cell>
          <cell r="G247" t="str">
            <v/>
          </cell>
          <cell r="H247" t="str">
            <v/>
          </cell>
          <cell r="I247">
            <v>522479.41</v>
          </cell>
        </row>
        <row r="248">
          <cell r="A248" t="str">
            <v>BT92 3</v>
          </cell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I248">
            <v>267481.2899999999</v>
          </cell>
        </row>
        <row r="249">
          <cell r="A249" t="str">
            <v>BT92 4</v>
          </cell>
          <cell r="B249">
            <v>297129.59</v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I249">
            <v>766228.8600000002</v>
          </cell>
        </row>
        <row r="250">
          <cell r="A250" t="str">
            <v>BT92 5</v>
          </cell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</row>
        <row r="251">
          <cell r="A251" t="str">
            <v>BT92 6</v>
          </cell>
          <cell r="B251" t="str">
            <v/>
          </cell>
          <cell r="C251" t="str">
            <v/>
          </cell>
          <cell r="D251">
            <v>2264673.2871004995</v>
          </cell>
          <cell r="E251">
            <v>1445430</v>
          </cell>
          <cell r="F251" t="str">
            <v/>
          </cell>
          <cell r="G251" t="str">
            <v/>
          </cell>
          <cell r="H251" t="str">
            <v/>
          </cell>
          <cell r="I251">
            <v>2026325.5499999998</v>
          </cell>
        </row>
        <row r="252">
          <cell r="A252" t="str">
            <v>BT92 7</v>
          </cell>
          <cell r="B252" t="str">
            <v/>
          </cell>
          <cell r="C252" t="str">
            <v/>
          </cell>
          <cell r="D252">
            <v>1395752.5366094003</v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I252">
            <v>2537581.26</v>
          </cell>
        </row>
        <row r="253">
          <cell r="A253" t="str">
            <v>BT92 8</v>
          </cell>
          <cell r="B253" t="str">
            <v/>
          </cell>
          <cell r="C253" t="str">
            <v/>
          </cell>
          <cell r="D253">
            <v>1259401.9582287</v>
          </cell>
          <cell r="E253">
            <v>2416404</v>
          </cell>
          <cell r="F253" t="str">
            <v/>
          </cell>
          <cell r="G253" t="str">
            <v/>
          </cell>
          <cell r="H253" t="str">
            <v/>
          </cell>
          <cell r="I253">
            <v>2332455.96</v>
          </cell>
        </row>
        <row r="254">
          <cell r="A254" t="str">
            <v>BT92 9</v>
          </cell>
          <cell r="B254">
            <v>493505.64</v>
          </cell>
          <cell r="C254" t="str">
            <v/>
          </cell>
          <cell r="D254">
            <v>3747227.1617340003</v>
          </cell>
          <cell r="E254">
            <v>2770807</v>
          </cell>
          <cell r="F254" t="str">
            <v/>
          </cell>
          <cell r="G254" t="str">
            <v/>
          </cell>
          <cell r="H254" t="str">
            <v/>
          </cell>
          <cell r="I254">
            <v>2957369.4499999993</v>
          </cell>
        </row>
        <row r="255">
          <cell r="A255" t="str">
            <v>BT93 0</v>
          </cell>
          <cell r="B255" t="str">
            <v/>
          </cell>
          <cell r="C255" t="str">
            <v/>
          </cell>
          <cell r="D255" t="str">
            <v/>
          </cell>
          <cell r="E255">
            <v>1377488</v>
          </cell>
          <cell r="F255" t="str">
            <v/>
          </cell>
          <cell r="G255" t="str">
            <v/>
          </cell>
          <cell r="H255" t="str">
            <v/>
          </cell>
          <cell r="I255">
            <v>752794.3899999999</v>
          </cell>
        </row>
        <row r="256">
          <cell r="A256" t="str">
            <v>BT93 1</v>
          </cell>
          <cell r="B256" t="str">
            <v/>
          </cell>
          <cell r="C256" t="str">
            <v/>
          </cell>
          <cell r="D256" t="str">
            <v/>
          </cell>
          <cell r="E256">
            <v>8503377</v>
          </cell>
          <cell r="F256" t="str">
            <v/>
          </cell>
          <cell r="G256" t="str">
            <v/>
          </cell>
          <cell r="H256" t="str">
            <v/>
          </cell>
          <cell r="I256">
            <v>2239037.4300000006</v>
          </cell>
        </row>
        <row r="257">
          <cell r="A257" t="str">
            <v>BT93 2</v>
          </cell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</row>
        <row r="258">
          <cell r="A258" t="str">
            <v>BT93 3</v>
          </cell>
          <cell r="B258" t="str">
            <v/>
          </cell>
          <cell r="C258" t="str">
            <v/>
          </cell>
          <cell r="D258">
            <v>950056.8919119998</v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</row>
        <row r="259">
          <cell r="A259" t="str">
            <v>BT93 4</v>
          </cell>
          <cell r="B259" t="str">
            <v/>
          </cell>
          <cell r="C259" t="str">
            <v/>
          </cell>
          <cell r="D259">
            <v>538786.0001952</v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I259">
            <v>569438.02</v>
          </cell>
        </row>
        <row r="260">
          <cell r="A260" t="str">
            <v>BT93 5</v>
          </cell>
          <cell r="B260" t="str">
            <v/>
          </cell>
          <cell r="C260" t="str">
            <v/>
          </cell>
          <cell r="D260">
            <v>901709.517646</v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</row>
        <row r="261">
          <cell r="A261" t="str">
            <v>BT93 6</v>
          </cell>
          <cell r="B261">
            <v>550495.27</v>
          </cell>
          <cell r="C261" t="str">
            <v/>
          </cell>
          <cell r="D261">
            <v>582201.1160334</v>
          </cell>
          <cell r="E261">
            <v>829080</v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</row>
        <row r="262">
          <cell r="A262" t="str">
            <v>BT93 7</v>
          </cell>
          <cell r="B262" t="str">
            <v/>
          </cell>
          <cell r="C262" t="str">
            <v/>
          </cell>
          <cell r="D262">
            <v>283963.330343</v>
          </cell>
          <cell r="E262">
            <v>1834430</v>
          </cell>
          <cell r="F262" t="str">
            <v/>
          </cell>
          <cell r="G262" t="str">
            <v/>
          </cell>
          <cell r="H262" t="str">
            <v/>
          </cell>
          <cell r="I262">
            <v>408832.35</v>
          </cell>
        </row>
        <row r="263">
          <cell r="A263" t="str">
            <v>BT93 8</v>
          </cell>
          <cell r="B263" t="str">
            <v/>
          </cell>
          <cell r="C263" t="str">
            <v/>
          </cell>
          <cell r="D263" t="str">
            <v/>
          </cell>
          <cell r="E263">
            <v>1090303</v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</row>
        <row r="264">
          <cell r="A264" t="str">
            <v>BT94 1</v>
          </cell>
          <cell r="B264">
            <v>1199830.85</v>
          </cell>
          <cell r="C264" t="str">
            <v/>
          </cell>
          <cell r="D264">
            <v>2902383.9730140995</v>
          </cell>
          <cell r="E264">
            <v>4895024</v>
          </cell>
          <cell r="F264" t="str">
            <v/>
          </cell>
          <cell r="G264" t="str">
            <v/>
          </cell>
          <cell r="H264" t="str">
            <v/>
          </cell>
          <cell r="I264">
            <v>1820665.07</v>
          </cell>
        </row>
        <row r="265">
          <cell r="A265" t="str">
            <v>BT94 2</v>
          </cell>
          <cell r="B265" t="str">
            <v/>
          </cell>
          <cell r="C265" t="str">
            <v/>
          </cell>
          <cell r="D265" t="str">
            <v/>
          </cell>
          <cell r="E265">
            <v>7408450</v>
          </cell>
          <cell r="F265" t="str">
            <v/>
          </cell>
          <cell r="G265" t="str">
            <v/>
          </cell>
          <cell r="H265" t="str">
            <v/>
          </cell>
          <cell r="I265">
            <v>1075477.41</v>
          </cell>
        </row>
        <row r="266">
          <cell r="A266" t="str">
            <v>BT94 3</v>
          </cell>
          <cell r="B266">
            <v>2692155.23</v>
          </cell>
          <cell r="C266" t="str">
            <v/>
          </cell>
          <cell r="D266" t="str">
            <v/>
          </cell>
          <cell r="E266">
            <v>3909039</v>
          </cell>
          <cell r="F266" t="str">
            <v/>
          </cell>
          <cell r="G266" t="str">
            <v/>
          </cell>
          <cell r="H266" t="str">
            <v/>
          </cell>
          <cell r="I266">
            <v>1345689.3200000003</v>
          </cell>
        </row>
        <row r="267">
          <cell r="A267" t="str">
            <v>BT94 4</v>
          </cell>
          <cell r="B267" t="str">
            <v/>
          </cell>
          <cell r="C267" t="str">
            <v/>
          </cell>
          <cell r="D267">
            <v>1441737.4856059002</v>
          </cell>
          <cell r="E267">
            <v>4315317</v>
          </cell>
          <cell r="F267" t="str">
            <v/>
          </cell>
          <cell r="G267" t="str">
            <v/>
          </cell>
          <cell r="H267" t="str">
            <v/>
          </cell>
          <cell r="I267">
            <v>3790332.9899999993</v>
          </cell>
        </row>
        <row r="268">
          <cell r="A268" t="str">
            <v>BT94 5</v>
          </cell>
          <cell r="B268" t="str">
            <v/>
          </cell>
          <cell r="C268" t="str">
            <v/>
          </cell>
          <cell r="D268">
            <v>469369.5117173</v>
          </cell>
          <cell r="E268">
            <v>2869901</v>
          </cell>
          <cell r="F268" t="str">
            <v/>
          </cell>
          <cell r="G268" t="str">
            <v/>
          </cell>
          <cell r="H268" t="str">
            <v/>
          </cell>
          <cell r="I268">
            <v>1579168.07</v>
          </cell>
        </row>
        <row r="269">
          <cell r="A269" t="str">
            <v>BT other</v>
          </cell>
          <cell r="B269">
            <v>419055545.89000005</v>
          </cell>
          <cell r="C269">
            <v>70052100</v>
          </cell>
          <cell r="D269">
            <v>634733521.5606185</v>
          </cell>
          <cell r="E269">
            <v>706186389</v>
          </cell>
          <cell r="F269">
            <v>160419217.43000007</v>
          </cell>
          <cell r="G269">
            <v>16607381.690000001</v>
          </cell>
          <cell r="H269">
            <v>94473658.28999995</v>
          </cell>
          <cell r="I269">
            <v>55499829.94</v>
          </cell>
        </row>
        <row r="270">
          <cell r="A270" t="str">
            <v>BT total</v>
          </cell>
          <cell r="B270">
            <v>1053686244.0899999</v>
          </cell>
          <cell r="C270">
            <v>70052100</v>
          </cell>
          <cell r="D270">
            <v>1397209920.786303</v>
          </cell>
          <cell r="E270">
            <v>2230657148</v>
          </cell>
          <cell r="F270">
            <v>162134601.74000007</v>
          </cell>
          <cell r="G270">
            <v>16607381.690000001</v>
          </cell>
          <cell r="H270">
            <v>105681110.69999994</v>
          </cell>
          <cell r="I270">
            <v>661538706.4999998</v>
          </cell>
        </row>
        <row r="272">
          <cell r="A272" t="str">
            <v>check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5">
          <cell r="A275" t="str">
            <v>lookup</v>
          </cell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RBS</v>
          </cell>
          <cell r="H275" t="str">
            <v>Santander</v>
          </cell>
          <cell r="I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</row>
        <row r="279">
          <cell r="D279" t="str">
            <v>query data as error in submitted data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2"/>
  <sheetViews>
    <sheetView showGridLines="0" zoomScale="85" zoomScaleNormal="85" zoomScalePageLayoutView="0" workbookViewId="0" topLeftCell="A1">
      <selection activeCell="A2" sqref="A2"/>
    </sheetView>
  </sheetViews>
  <sheetFormatPr defaultColWidth="9.00390625" defaultRowHeight="16.5" customHeight="1"/>
  <cols>
    <col min="1" max="1" width="32.625" style="13" customWidth="1"/>
    <col min="2" max="2" width="1.4921875" style="13" customWidth="1"/>
    <col min="3" max="3" width="29.25390625" style="13" customWidth="1"/>
    <col min="4" max="4" width="1.875" style="13" customWidth="1"/>
    <col min="5" max="5" width="55.375" style="13" customWidth="1"/>
    <col min="6" max="6" width="12.375" style="13" customWidth="1"/>
    <col min="7" max="28" width="8.00390625" style="13" hidden="1" customWidth="1"/>
    <col min="29" max="29" width="8.00390625" style="13" customWidth="1"/>
    <col min="30" max="30" width="56.75390625" style="13" customWidth="1"/>
    <col min="31" max="31" width="17.75390625" style="13" customWidth="1"/>
    <col min="32" max="16384" width="9.00390625" style="13" customWidth="1"/>
  </cols>
  <sheetData>
    <row r="1" spans="1:30" ht="30" customHeight="1">
      <c r="A1" s="30" t="s">
        <v>288</v>
      </c>
      <c r="B1" s="19"/>
      <c r="C1" s="20"/>
      <c r="D1" s="20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</row>
    <row r="2" spans="1:30" ht="5.25" customHeight="1">
      <c r="A2" s="19"/>
      <c r="B2" s="19"/>
      <c r="C2" s="20"/>
      <c r="D2" s="20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29" ht="25.5" customHeight="1">
      <c r="A3" s="31" t="s">
        <v>258</v>
      </c>
      <c r="B3" s="19"/>
      <c r="C3" s="20"/>
      <c r="D3" s="20"/>
      <c r="E3" s="19"/>
      <c r="F3" s="19"/>
      <c r="G3" s="19"/>
      <c r="H3" s="19"/>
      <c r="I3" s="19">
        <v>20</v>
      </c>
      <c r="J3" s="19">
        <v>19</v>
      </c>
      <c r="K3" s="19">
        <v>18</v>
      </c>
      <c r="L3" s="19">
        <v>17</v>
      </c>
      <c r="M3" s="19">
        <v>16</v>
      </c>
      <c r="N3" s="19">
        <v>15</v>
      </c>
      <c r="O3" s="19">
        <v>14</v>
      </c>
      <c r="P3" s="19">
        <v>13</v>
      </c>
      <c r="Q3" s="19">
        <v>12</v>
      </c>
      <c r="R3" s="19">
        <v>11</v>
      </c>
      <c r="S3" s="19">
        <v>10</v>
      </c>
      <c r="T3" s="19">
        <v>9</v>
      </c>
      <c r="U3" s="19">
        <v>8</v>
      </c>
      <c r="V3" s="19">
        <v>7</v>
      </c>
      <c r="W3" s="19">
        <v>6</v>
      </c>
      <c r="X3" s="19">
        <v>5</v>
      </c>
      <c r="Y3" s="19">
        <v>4</v>
      </c>
      <c r="Z3" s="19">
        <v>3</v>
      </c>
      <c r="AA3" s="19">
        <v>2</v>
      </c>
      <c r="AB3" s="19">
        <v>1</v>
      </c>
      <c r="AC3" s="19"/>
    </row>
    <row r="4" spans="3:28" ht="5.25" customHeight="1" thickBot="1">
      <c r="C4" s="17"/>
      <c r="D4" s="17"/>
      <c r="I4" s="13" t="b">
        <f aca="true" t="shared" si="0" ref="I4:AB4">ISNUMBER(VALUE(MID($G$7,I$3,1)))</f>
        <v>0</v>
      </c>
      <c r="J4" s="13" t="b">
        <f t="shared" si="0"/>
        <v>0</v>
      </c>
      <c r="K4" s="13" t="b">
        <f t="shared" si="0"/>
        <v>0</v>
      </c>
      <c r="L4" s="13" t="b">
        <f t="shared" si="0"/>
        <v>0</v>
      </c>
      <c r="M4" s="13" t="b">
        <f t="shared" si="0"/>
        <v>0</v>
      </c>
      <c r="N4" s="13" t="b">
        <f t="shared" si="0"/>
        <v>0</v>
      </c>
      <c r="O4" s="13" t="b">
        <f t="shared" si="0"/>
        <v>0</v>
      </c>
      <c r="P4" s="13" t="b">
        <f t="shared" si="0"/>
        <v>0</v>
      </c>
      <c r="Q4" s="13" t="b">
        <f t="shared" si="0"/>
        <v>0</v>
      </c>
      <c r="R4" s="13" t="b">
        <f t="shared" si="0"/>
        <v>0</v>
      </c>
      <c r="S4" s="13" t="b">
        <f t="shared" si="0"/>
        <v>0</v>
      </c>
      <c r="T4" s="13" t="b">
        <f t="shared" si="0"/>
        <v>0</v>
      </c>
      <c r="U4" s="13" t="b">
        <f t="shared" si="0"/>
        <v>0</v>
      </c>
      <c r="V4" s="13" t="b">
        <f t="shared" si="0"/>
        <v>0</v>
      </c>
      <c r="W4" s="13" t="b">
        <f t="shared" si="0"/>
        <v>0</v>
      </c>
      <c r="X4" s="13" t="b">
        <f t="shared" si="0"/>
        <v>0</v>
      </c>
      <c r="Y4" s="13" t="b">
        <f t="shared" si="0"/>
        <v>0</v>
      </c>
      <c r="Z4" s="13" t="b">
        <f t="shared" si="0"/>
        <v>0</v>
      </c>
      <c r="AA4" s="13" t="b">
        <f t="shared" si="0"/>
        <v>0</v>
      </c>
      <c r="AB4" s="13" t="b">
        <f t="shared" si="0"/>
        <v>0</v>
      </c>
    </row>
    <row r="5" spans="1:4" ht="27.75" customHeight="1" thickBot="1">
      <c r="A5" s="28"/>
      <c r="C5" s="27">
        <f>IF(AND(LEN($A$5)&gt;0,LEN($A$5)&lt;5),"ERROR: INCOMPLETE POSTCODE",IF(OR($A5="",$A5="Type your postcode here"),"",IF(AND(NOT(ISBLANK($G$9)),NOT(ISNA($G$9)))=FALSE,"ERROR, INCOMPLETE OR INVALID","")))</f>
      </c>
      <c r="D5" s="17"/>
    </row>
    <row r="6" spans="3:4" ht="9" customHeight="1">
      <c r="C6" s="17"/>
      <c r="D6" s="17"/>
    </row>
    <row r="7" spans="1:35" ht="24.75" customHeight="1">
      <c r="A7" s="26" t="s">
        <v>257</v>
      </c>
      <c r="D7" s="17"/>
      <c r="E7" s="3"/>
      <c r="G7" s="13">
        <f>UPPER(SUBSTITUTE(A5," ",""))</f>
      </c>
      <c r="H7" s="13" t="e">
        <f>FirstBitOfPostcode&amp;" "&amp;SecondBitOfPostcode</f>
        <v>#N/A</v>
      </c>
      <c r="I7" s="13" t="e">
        <f ca="1">OFFSET($A$3,0,MATCH(TRUE,$4:$4,0)-1)</f>
        <v>#N/A</v>
      </c>
      <c r="J7" s="13">
        <f>LEN(PostcodeNoSpaces)</f>
        <v>0</v>
      </c>
      <c r="K7" s="13" t="e">
        <f>TRIM(MID(PostcodeNoSpaces,1,PositionOfLastNumberInPostcodeString-1))</f>
        <v>#N/A</v>
      </c>
      <c r="L7" s="13" t="e">
        <f>TRIM(MID(PostcodeNoSpaces,PositionOfLastNumberInPostcodeString,LengthOfPostcodeString-PositionOfLastNumberInPostcodeString+1))</f>
        <v>#N/A</v>
      </c>
      <c r="AE7" s="3"/>
      <c r="AF7" s="3"/>
      <c r="AG7" s="3"/>
      <c r="AH7" s="3"/>
      <c r="AI7" s="3"/>
    </row>
    <row r="8" spans="1:4" ht="18" customHeight="1" thickBot="1">
      <c r="A8" s="26" t="s">
        <v>256</v>
      </c>
      <c r="B8" s="19"/>
      <c r="C8" s="25" t="s">
        <v>255</v>
      </c>
      <c r="D8" s="17"/>
    </row>
    <row r="9" spans="1:30" ht="16.5" customHeight="1" thickBot="1">
      <c r="A9" s="23" t="e">
        <f>IF(LEN(C5)&gt;0,"",FirstBitOfPostcode&amp;" "&amp;LEFT(SecondBitOfPostcode,1))</f>
        <v>#N/A</v>
      </c>
      <c r="B9" s="24"/>
      <c r="C9" s="23" t="e">
        <f>IF(LEN(C5)&gt;0,"",IF(LEN(PostcodeArea)=0,"",PostcodeArea&amp;" - "&amp;INDEX('All postcode data'!$A:$XFD,MATCH(PostcodeArea,'All postcode data'!B:B,0),3)))</f>
        <v>#N/A</v>
      </c>
      <c r="D9" s="17"/>
      <c r="G9" s="23" t="e">
        <f>IF(ISNUMBER(VALUE(MID(PostcodeDistrict,2,1))),LEFT(PostcodeDistrict,1),LEFT(PostcodeDistrict,2))</f>
        <v>#N/A</v>
      </c>
      <c r="I9" s="22" t="e">
        <f>FirstBitOfPostcode</f>
        <v>#N/A</v>
      </c>
      <c r="AD9" s="3"/>
    </row>
    <row r="10" spans="1:30" ht="16.5" customHeight="1">
      <c r="A10" s="21"/>
      <c r="B10" s="21"/>
      <c r="C10" s="17"/>
      <c r="D10" s="17"/>
      <c r="AD10" s="3"/>
    </row>
    <row r="11" spans="1:30" ht="16.5" customHeight="1">
      <c r="A11" s="18" t="s">
        <v>2</v>
      </c>
      <c r="B11" s="21"/>
      <c r="C11" s="3"/>
      <c r="D11" s="17"/>
      <c r="F11" s="15"/>
      <c r="AD11" s="3"/>
    </row>
    <row r="12" spans="1:29" s="19" customFormat="1" ht="18" customHeight="1">
      <c r="A12" s="18" t="s">
        <v>254</v>
      </c>
      <c r="B12" s="21"/>
      <c r="C12" s="20"/>
      <c r="AC12" s="3"/>
    </row>
    <row r="13" spans="1:29" ht="16.5" customHeight="1" thickBot="1">
      <c r="A13" s="18"/>
      <c r="B13" s="18"/>
      <c r="C13" s="17"/>
      <c r="E13" s="15"/>
      <c r="AC13" s="3"/>
    </row>
    <row r="14" spans="1:31" ht="16.5" customHeight="1" thickBot="1">
      <c r="A14" s="16" t="e">
        <f>INDEX('All postcode data'!$A:$XFD,MATCH(PostcodeSector,'All postcode data'!$D:$D,0),5)</f>
        <v>#N/A</v>
      </c>
      <c r="C14" s="3"/>
      <c r="D14" s="3"/>
      <c r="E14" s="15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6" spans="1:4" ht="16.5" customHeight="1" thickBot="1">
      <c r="A16" s="32"/>
      <c r="D16" s="14"/>
    </row>
    <row r="17" ht="47.25" customHeight="1" thickBot="1" thickTop="1">
      <c r="A17" s="33" t="s">
        <v>253</v>
      </c>
    </row>
    <row r="18" ht="16.5" customHeight="1" thickTop="1">
      <c r="A18" s="32"/>
    </row>
    <row r="19" ht="16.5" customHeight="1">
      <c r="A19" s="32"/>
    </row>
    <row r="20" ht="16.5" customHeight="1">
      <c r="A20" s="32"/>
    </row>
    <row r="21" ht="16.5" customHeight="1">
      <c r="A21" s="32"/>
    </row>
    <row r="22" ht="16.5" customHeight="1">
      <c r="A22" s="34" t="s">
        <v>286</v>
      </c>
    </row>
  </sheetData>
  <sheetProtection selectLockedCells="1"/>
  <conditionalFormatting sqref="A13:B13">
    <cfRule type="expression" priority="1" dxfId="5">
      <formula>AND(NOT(ISBLANK($A$9)),NOT(ISNA($A$9)))=FALSE</formula>
    </cfRule>
  </conditionalFormatting>
  <conditionalFormatting sqref="A7:B9 A10:C10 C8 A11:B12 A14 E14 D9:AC11 C12:AB13">
    <cfRule type="expression" priority="4" dxfId="5">
      <formula>AND(NOT(ISBLANK($A$9)),NOT(ISNA($A$9)))=FALSE</formula>
    </cfRule>
  </conditionalFormatting>
  <conditionalFormatting sqref="C9">
    <cfRule type="expression" priority="3" dxfId="5">
      <formula>AND(NOT(ISBLANK($A$9)),NOT(ISNA($A$9)))=FALSE</formula>
    </cfRule>
  </conditionalFormatting>
  <conditionalFormatting sqref="C9 G9 I9">
    <cfRule type="expression" priority="2" dxfId="5">
      <formula>AND(NOT(ISBLANK(C9)),NOT(ISNA($A$9)))=FALSE</formula>
    </cfRule>
  </conditionalFormatting>
  <conditionalFormatting sqref="C5">
    <cfRule type="expression" priority="5" dxfId="6">
      <formula>LEN($C$5)&gt;0</formula>
    </cfRule>
  </conditionalFormatting>
  <hyperlinks>
    <hyperlink ref="A17" location="'All postcode data'!A1" display="Or click here to browse all geographi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9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E9" sqref="E9"/>
    </sheetView>
  </sheetViews>
  <sheetFormatPr defaultColWidth="9.00390625" defaultRowHeight="14.25" outlineLevelRow="1"/>
  <cols>
    <col min="1" max="1" width="31.25390625" style="3" customWidth="1"/>
    <col min="2" max="2" width="9.625" style="5" customWidth="1"/>
    <col min="3" max="3" width="46.25390625" style="3" customWidth="1"/>
    <col min="4" max="4" width="17.25390625" style="4" customWidth="1"/>
    <col min="5" max="5" width="22.50390625" style="42" customWidth="1"/>
    <col min="6" max="16384" width="9.00390625" style="3" customWidth="1"/>
  </cols>
  <sheetData>
    <row r="1" spans="1:3" ht="27.75" customHeight="1">
      <c r="A1" s="35" t="s">
        <v>287</v>
      </c>
      <c r="B1" s="36"/>
      <c r="C1" s="37"/>
    </row>
    <row r="2" spans="1:3" ht="9" customHeight="1">
      <c r="A2" s="37"/>
      <c r="B2" s="36"/>
      <c r="C2" s="37"/>
    </row>
    <row r="3" spans="1:3" ht="27.75" customHeight="1">
      <c r="A3" s="38" t="s">
        <v>0</v>
      </c>
      <c r="B3" s="36"/>
      <c r="C3" s="37"/>
    </row>
    <row r="4" spans="1:3" ht="9" customHeight="1" thickBot="1">
      <c r="A4" s="39"/>
      <c r="B4" s="36"/>
      <c r="C4" s="37"/>
    </row>
    <row r="5" spans="1:5" s="8" customFormat="1" ht="27.75" customHeight="1" thickBot="1">
      <c r="A5" s="48" t="s">
        <v>1</v>
      </c>
      <c r="B5" s="49"/>
      <c r="C5" s="50"/>
      <c r="D5" s="6"/>
      <c r="E5" s="43">
        <f>HLOOKUP(E8,'[2]publish'!$B$275:$I$276,2,FALSE)</f>
        <v>2</v>
      </c>
    </row>
    <row r="6" ht="12" customHeight="1">
      <c r="J6" s="11"/>
    </row>
    <row r="7" spans="1:10" ht="15.75" customHeight="1">
      <c r="A7" s="1"/>
      <c r="B7" s="7"/>
      <c r="C7" s="2"/>
      <c r="D7" s="12"/>
      <c r="E7" s="47" t="s">
        <v>252</v>
      </c>
      <c r="F7" s="9"/>
      <c r="G7" s="9"/>
      <c r="H7" s="10"/>
      <c r="I7" s="10"/>
      <c r="J7" s="10"/>
    </row>
    <row r="8" spans="1:10" ht="18.75" customHeight="1">
      <c r="A8" s="46" t="s">
        <v>3</v>
      </c>
      <c r="B8" s="46" t="s">
        <v>4</v>
      </c>
      <c r="C8" s="46" t="s">
        <v>5</v>
      </c>
      <c r="D8" s="46" t="s">
        <v>6</v>
      </c>
      <c r="E8" s="45" t="s">
        <v>289</v>
      </c>
      <c r="J8" s="11"/>
    </row>
    <row r="9" spans="1:9" ht="15" customHeight="1" outlineLevel="1">
      <c r="A9" s="40" t="s">
        <v>251</v>
      </c>
      <c r="B9" s="40" t="s">
        <v>259</v>
      </c>
      <c r="C9" s="41" t="s">
        <v>250</v>
      </c>
      <c r="D9" s="41" t="s">
        <v>7</v>
      </c>
      <c r="E9" s="44">
        <f>VLOOKUP($D9,'[2]publish'!$A:$I,$E$5,FALSE)</f>
      </c>
      <c r="H9" s="29"/>
      <c r="I9" s="4"/>
    </row>
    <row r="10" spans="1:9" ht="15" customHeight="1" outlineLevel="1">
      <c r="A10" s="40" t="s">
        <v>251</v>
      </c>
      <c r="B10" s="40" t="s">
        <v>259</v>
      </c>
      <c r="C10" s="41" t="s">
        <v>250</v>
      </c>
      <c r="D10" s="41" t="s">
        <v>8</v>
      </c>
      <c r="E10" s="44">
        <f>VLOOKUP($D10,'[2]publish'!$A:$I,$E$5,FALSE)</f>
        <v>8433705.91</v>
      </c>
      <c r="H10" s="29"/>
      <c r="I10" s="4"/>
    </row>
    <row r="11" spans="1:9" ht="15" customHeight="1" outlineLevel="1">
      <c r="A11" s="40" t="s">
        <v>251</v>
      </c>
      <c r="B11" s="40" t="s">
        <v>259</v>
      </c>
      <c r="C11" s="41" t="s">
        <v>250</v>
      </c>
      <c r="D11" s="41" t="s">
        <v>9</v>
      </c>
      <c r="E11" s="44">
        <f>VLOOKUP($D11,'[2]publish'!$A:$I,$E$5,FALSE)</f>
      </c>
      <c r="H11" s="29"/>
      <c r="I11" s="4"/>
    </row>
    <row r="12" spans="1:9" ht="15" customHeight="1" outlineLevel="1">
      <c r="A12" s="40" t="s">
        <v>251</v>
      </c>
      <c r="B12" s="40" t="s">
        <v>259</v>
      </c>
      <c r="C12" s="41" t="s">
        <v>250</v>
      </c>
      <c r="D12" s="41" t="s">
        <v>10</v>
      </c>
      <c r="E12" s="44">
        <f>VLOOKUP($D12,'[2]publish'!$A:$I,$E$5,FALSE)</f>
        <v>28948958.81</v>
      </c>
      <c r="H12" s="29"/>
      <c r="I12" s="4"/>
    </row>
    <row r="13" spans="1:9" ht="15" customHeight="1" outlineLevel="1">
      <c r="A13" s="40" t="s">
        <v>251</v>
      </c>
      <c r="B13" s="40" t="s">
        <v>259</v>
      </c>
      <c r="C13" s="41" t="s">
        <v>250</v>
      </c>
      <c r="D13" s="41" t="s">
        <v>11</v>
      </c>
      <c r="E13" s="44">
        <f>VLOOKUP($D13,'[2]publish'!$A:$I,$E$5,FALSE)</f>
        <v>1456677</v>
      </c>
      <c r="H13" s="29"/>
      <c r="I13" s="4"/>
    </row>
    <row r="14" spans="1:9" ht="15" customHeight="1" outlineLevel="1">
      <c r="A14" s="40" t="s">
        <v>251</v>
      </c>
      <c r="B14" s="40" t="s">
        <v>259</v>
      </c>
      <c r="C14" s="41" t="s">
        <v>250</v>
      </c>
      <c r="D14" s="41" t="s">
        <v>12</v>
      </c>
      <c r="E14" s="44">
        <f>VLOOKUP($D14,'[2]publish'!$A:$I,$E$5,FALSE)</f>
        <v>24981030.93</v>
      </c>
      <c r="H14" s="29"/>
      <c r="I14" s="4"/>
    </row>
    <row r="15" spans="1:9" ht="15" customHeight="1" outlineLevel="1">
      <c r="A15" s="40" t="s">
        <v>251</v>
      </c>
      <c r="B15" s="40" t="s">
        <v>259</v>
      </c>
      <c r="C15" s="41" t="s">
        <v>250</v>
      </c>
      <c r="D15" s="41" t="s">
        <v>13</v>
      </c>
      <c r="E15" s="44">
        <f>VLOOKUP($D15,'[2]publish'!$A:$I,$E$5,FALSE)</f>
      </c>
      <c r="H15" s="29"/>
      <c r="I15" s="4"/>
    </row>
    <row r="16" spans="1:9" ht="15" customHeight="1" outlineLevel="1">
      <c r="A16" s="40" t="s">
        <v>251</v>
      </c>
      <c r="B16" s="40" t="s">
        <v>259</v>
      </c>
      <c r="C16" s="41" t="s">
        <v>250</v>
      </c>
      <c r="D16" s="41" t="s">
        <v>14</v>
      </c>
      <c r="E16" s="44">
        <f>VLOOKUP($D16,'[2]publish'!$A:$I,$E$5,FALSE)</f>
        <v>1008028.45</v>
      </c>
      <c r="H16" s="29"/>
      <c r="I16" s="4"/>
    </row>
    <row r="17" spans="1:9" ht="15" customHeight="1" outlineLevel="1">
      <c r="A17" s="40" t="s">
        <v>251</v>
      </c>
      <c r="B17" s="40" t="s">
        <v>259</v>
      </c>
      <c r="C17" s="41" t="s">
        <v>250</v>
      </c>
      <c r="D17" s="41" t="s">
        <v>15</v>
      </c>
      <c r="E17" s="44">
        <f>VLOOKUP($D17,'[2]publish'!$A:$I,$E$5,FALSE)</f>
      </c>
      <c r="H17" s="29"/>
      <c r="I17" s="4"/>
    </row>
    <row r="18" spans="1:9" ht="15" customHeight="1" outlineLevel="1">
      <c r="A18" s="40" t="s">
        <v>251</v>
      </c>
      <c r="B18" s="40" t="s">
        <v>259</v>
      </c>
      <c r="C18" s="41" t="s">
        <v>250</v>
      </c>
      <c r="D18" s="41" t="s">
        <v>16</v>
      </c>
      <c r="E18" s="44">
        <f>VLOOKUP($D18,'[2]publish'!$A:$I,$E$5,FALSE)</f>
      </c>
      <c r="H18" s="29"/>
      <c r="I18" s="4"/>
    </row>
    <row r="19" spans="1:9" ht="15" customHeight="1" outlineLevel="1">
      <c r="A19" s="40" t="s">
        <v>251</v>
      </c>
      <c r="B19" s="40" t="s">
        <v>259</v>
      </c>
      <c r="C19" s="41" t="s">
        <v>250</v>
      </c>
      <c r="D19" s="41" t="s">
        <v>17</v>
      </c>
      <c r="E19" s="44">
        <f>VLOOKUP($D19,'[2]publish'!$A:$I,$E$5,FALSE)</f>
      </c>
      <c r="H19" s="29"/>
      <c r="I19" s="4"/>
    </row>
    <row r="20" spans="1:9" ht="15" customHeight="1" outlineLevel="1">
      <c r="A20" s="40" t="s">
        <v>251</v>
      </c>
      <c r="B20" s="40" t="s">
        <v>259</v>
      </c>
      <c r="C20" s="41" t="s">
        <v>250</v>
      </c>
      <c r="D20" s="41" t="s">
        <v>18</v>
      </c>
      <c r="E20" s="44">
        <f>VLOOKUP($D20,'[2]publish'!$A:$I,$E$5,FALSE)</f>
      </c>
      <c r="H20" s="29"/>
      <c r="I20" s="4"/>
    </row>
    <row r="21" spans="1:9" ht="15" customHeight="1" outlineLevel="1">
      <c r="A21" s="40" t="s">
        <v>251</v>
      </c>
      <c r="B21" s="40" t="s">
        <v>259</v>
      </c>
      <c r="C21" s="41" t="s">
        <v>250</v>
      </c>
      <c r="D21" s="41" t="s">
        <v>19</v>
      </c>
      <c r="E21" s="44">
        <f>VLOOKUP($D21,'[2]publish'!$A:$I,$E$5,FALSE)</f>
      </c>
      <c r="H21" s="29"/>
      <c r="I21" s="4"/>
    </row>
    <row r="22" spans="1:9" ht="15" customHeight="1" outlineLevel="1">
      <c r="A22" s="40" t="s">
        <v>251</v>
      </c>
      <c r="B22" s="40" t="s">
        <v>259</v>
      </c>
      <c r="C22" s="41" t="s">
        <v>250</v>
      </c>
      <c r="D22" s="41" t="s">
        <v>20</v>
      </c>
      <c r="E22" s="44">
        <f>VLOOKUP($D22,'[2]publish'!$A:$I,$E$5,FALSE)</f>
      </c>
      <c r="H22" s="29"/>
      <c r="I22" s="4"/>
    </row>
    <row r="23" spans="1:9" ht="15" customHeight="1" outlineLevel="1">
      <c r="A23" s="40" t="s">
        <v>251</v>
      </c>
      <c r="B23" s="40" t="s">
        <v>259</v>
      </c>
      <c r="C23" s="41" t="s">
        <v>250</v>
      </c>
      <c r="D23" s="41" t="s">
        <v>21</v>
      </c>
      <c r="E23" s="44">
        <f>VLOOKUP($D23,'[2]publish'!$A:$I,$E$5,FALSE)</f>
      </c>
      <c r="H23" s="29"/>
      <c r="I23" s="4"/>
    </row>
    <row r="24" spans="1:9" ht="15" customHeight="1" outlineLevel="1">
      <c r="A24" s="40" t="s">
        <v>251</v>
      </c>
      <c r="B24" s="40" t="s">
        <v>259</v>
      </c>
      <c r="C24" s="41" t="s">
        <v>250</v>
      </c>
      <c r="D24" s="41" t="s">
        <v>22</v>
      </c>
      <c r="E24" s="44">
        <f>VLOOKUP($D24,'[2]publish'!$A:$I,$E$5,FALSE)</f>
      </c>
      <c r="H24" s="29"/>
      <c r="I24" s="4"/>
    </row>
    <row r="25" spans="1:9" ht="15" customHeight="1" outlineLevel="1">
      <c r="A25" s="40" t="s">
        <v>251</v>
      </c>
      <c r="B25" s="40" t="s">
        <v>259</v>
      </c>
      <c r="C25" s="41" t="s">
        <v>250</v>
      </c>
      <c r="D25" s="41" t="s">
        <v>23</v>
      </c>
      <c r="E25" s="44">
        <f>VLOOKUP($D25,'[2]publish'!$A:$I,$E$5,FALSE)</f>
      </c>
      <c r="H25" s="29"/>
      <c r="I25" s="4"/>
    </row>
    <row r="26" spans="1:9" ht="15" customHeight="1" outlineLevel="1">
      <c r="A26" s="40" t="s">
        <v>251</v>
      </c>
      <c r="B26" s="40" t="s">
        <v>259</v>
      </c>
      <c r="C26" s="41" t="s">
        <v>250</v>
      </c>
      <c r="D26" s="41" t="s">
        <v>24</v>
      </c>
      <c r="E26" s="44">
        <f>VLOOKUP($D26,'[2]publish'!$A:$I,$E$5,FALSE)</f>
      </c>
      <c r="H26" s="29"/>
      <c r="I26" s="4"/>
    </row>
    <row r="27" spans="1:9" ht="15" customHeight="1" outlineLevel="1">
      <c r="A27" s="40" t="s">
        <v>251</v>
      </c>
      <c r="B27" s="40" t="s">
        <v>259</v>
      </c>
      <c r="C27" s="41" t="s">
        <v>250</v>
      </c>
      <c r="D27" s="41" t="s">
        <v>261</v>
      </c>
      <c r="E27" s="44">
        <f>VLOOKUP($D27,'[2]publish'!$A:$I,$E$5,FALSE)</f>
      </c>
      <c r="H27" s="29"/>
      <c r="I27" s="4"/>
    </row>
    <row r="28" spans="1:9" ht="15" customHeight="1" outlineLevel="1">
      <c r="A28" s="40" t="s">
        <v>251</v>
      </c>
      <c r="B28" s="40" t="s">
        <v>259</v>
      </c>
      <c r="C28" s="41" t="s">
        <v>250</v>
      </c>
      <c r="D28" s="41" t="s">
        <v>25</v>
      </c>
      <c r="E28" s="44">
        <f>VLOOKUP($D28,'[2]publish'!$A:$I,$E$5,FALSE)</f>
      </c>
      <c r="H28" s="29"/>
      <c r="I28" s="4"/>
    </row>
    <row r="29" spans="1:9" ht="15" customHeight="1" outlineLevel="1">
      <c r="A29" s="40" t="s">
        <v>251</v>
      </c>
      <c r="B29" s="40" t="s">
        <v>259</v>
      </c>
      <c r="C29" s="41" t="s">
        <v>250</v>
      </c>
      <c r="D29" s="41" t="s">
        <v>26</v>
      </c>
      <c r="E29" s="44">
        <f>VLOOKUP($D29,'[2]publish'!$A:$I,$E$5,FALSE)</f>
      </c>
      <c r="H29" s="29"/>
      <c r="I29" s="4"/>
    </row>
    <row r="30" spans="1:9" ht="15" customHeight="1" outlineLevel="1">
      <c r="A30" s="40" t="s">
        <v>251</v>
      </c>
      <c r="B30" s="40" t="s">
        <v>259</v>
      </c>
      <c r="C30" s="41" t="s">
        <v>250</v>
      </c>
      <c r="D30" s="41" t="s">
        <v>27</v>
      </c>
      <c r="E30" s="44">
        <f>VLOOKUP($D30,'[2]publish'!$A:$I,$E$5,FALSE)</f>
      </c>
      <c r="H30" s="29"/>
      <c r="I30" s="4"/>
    </row>
    <row r="31" spans="1:9" ht="15" customHeight="1" outlineLevel="1">
      <c r="A31" s="40" t="s">
        <v>251</v>
      </c>
      <c r="B31" s="40" t="s">
        <v>259</v>
      </c>
      <c r="C31" s="41" t="s">
        <v>250</v>
      </c>
      <c r="D31" s="41" t="s">
        <v>28</v>
      </c>
      <c r="E31" s="44">
        <f>VLOOKUP($D31,'[2]publish'!$A:$I,$E$5,FALSE)</f>
      </c>
      <c r="H31" s="29"/>
      <c r="I31" s="4"/>
    </row>
    <row r="32" spans="1:9" ht="15" customHeight="1" outlineLevel="1">
      <c r="A32" s="40" t="s">
        <v>251</v>
      </c>
      <c r="B32" s="40" t="s">
        <v>259</v>
      </c>
      <c r="C32" s="41" t="s">
        <v>250</v>
      </c>
      <c r="D32" s="41" t="s">
        <v>29</v>
      </c>
      <c r="E32" s="44">
        <f>VLOOKUP($D32,'[2]publish'!$A:$I,$E$5,FALSE)</f>
      </c>
      <c r="H32" s="29"/>
      <c r="I32" s="4"/>
    </row>
    <row r="33" spans="1:9" ht="15" customHeight="1" outlineLevel="1">
      <c r="A33" s="40" t="s">
        <v>251</v>
      </c>
      <c r="B33" s="40" t="s">
        <v>259</v>
      </c>
      <c r="C33" s="41" t="s">
        <v>250</v>
      </c>
      <c r="D33" s="41" t="s">
        <v>30</v>
      </c>
      <c r="E33" s="44">
        <f>VLOOKUP($D33,'[2]publish'!$A:$I,$E$5,FALSE)</f>
      </c>
      <c r="H33" s="29"/>
      <c r="I33" s="4"/>
    </row>
    <row r="34" spans="1:9" ht="15" customHeight="1" outlineLevel="1">
      <c r="A34" s="40" t="s">
        <v>251</v>
      </c>
      <c r="B34" s="40" t="s">
        <v>259</v>
      </c>
      <c r="C34" s="41" t="s">
        <v>250</v>
      </c>
      <c r="D34" s="41" t="s">
        <v>31</v>
      </c>
      <c r="E34" s="44">
        <f>VLOOKUP($D34,'[2]publish'!$A:$I,$E$5,FALSE)</f>
      </c>
      <c r="H34" s="29"/>
      <c r="I34" s="4"/>
    </row>
    <row r="35" spans="1:9" ht="15" customHeight="1" outlineLevel="1">
      <c r="A35" s="40" t="s">
        <v>251</v>
      </c>
      <c r="B35" s="40" t="s">
        <v>259</v>
      </c>
      <c r="C35" s="41" t="s">
        <v>250</v>
      </c>
      <c r="D35" s="41" t="s">
        <v>32</v>
      </c>
      <c r="E35" s="44">
        <f>VLOOKUP($D35,'[2]publish'!$A:$I,$E$5,FALSE)</f>
      </c>
      <c r="H35" s="29"/>
      <c r="I35" s="4"/>
    </row>
    <row r="36" spans="1:9" ht="15" customHeight="1" outlineLevel="1">
      <c r="A36" s="40" t="s">
        <v>251</v>
      </c>
      <c r="B36" s="40" t="s">
        <v>259</v>
      </c>
      <c r="C36" s="41" t="s">
        <v>250</v>
      </c>
      <c r="D36" s="41" t="s">
        <v>33</v>
      </c>
      <c r="E36" s="44">
        <f>VLOOKUP($D36,'[2]publish'!$A:$I,$E$5,FALSE)</f>
        <v>1688647.87</v>
      </c>
      <c r="H36" s="29"/>
      <c r="I36" s="4"/>
    </row>
    <row r="37" spans="1:9" ht="15" customHeight="1" outlineLevel="1">
      <c r="A37" s="40" t="s">
        <v>251</v>
      </c>
      <c r="B37" s="40" t="s">
        <v>259</v>
      </c>
      <c r="C37" s="41" t="s">
        <v>250</v>
      </c>
      <c r="D37" s="41" t="s">
        <v>34</v>
      </c>
      <c r="E37" s="44">
        <f>VLOOKUP($D37,'[2]publish'!$A:$I,$E$5,FALSE)</f>
      </c>
      <c r="H37" s="29"/>
      <c r="I37" s="4"/>
    </row>
    <row r="38" spans="1:9" ht="15" customHeight="1" outlineLevel="1">
      <c r="A38" s="40" t="s">
        <v>251</v>
      </c>
      <c r="B38" s="40" t="s">
        <v>259</v>
      </c>
      <c r="C38" s="41" t="s">
        <v>250</v>
      </c>
      <c r="D38" s="41" t="s">
        <v>35</v>
      </c>
      <c r="E38" s="44">
        <f>VLOOKUP($D38,'[2]publish'!$A:$I,$E$5,FALSE)</f>
        <v>7191890.6</v>
      </c>
      <c r="H38" s="29"/>
      <c r="I38" s="4"/>
    </row>
    <row r="39" spans="1:9" ht="15" customHeight="1" outlineLevel="1">
      <c r="A39" s="40" t="s">
        <v>251</v>
      </c>
      <c r="B39" s="40" t="s">
        <v>259</v>
      </c>
      <c r="C39" s="41" t="s">
        <v>250</v>
      </c>
      <c r="D39" s="41" t="s">
        <v>36</v>
      </c>
      <c r="E39" s="44">
        <f>VLOOKUP($D39,'[2]publish'!$A:$I,$E$5,FALSE)</f>
        <v>3522534.75</v>
      </c>
      <c r="H39" s="29"/>
      <c r="I39" s="4"/>
    </row>
    <row r="40" spans="1:9" ht="15" customHeight="1" outlineLevel="1">
      <c r="A40" s="40" t="s">
        <v>251</v>
      </c>
      <c r="B40" s="40" t="s">
        <v>259</v>
      </c>
      <c r="C40" s="41" t="s">
        <v>250</v>
      </c>
      <c r="D40" s="41" t="s">
        <v>37</v>
      </c>
      <c r="E40" s="44">
        <f>VLOOKUP($D40,'[2]publish'!$A:$I,$E$5,FALSE)</f>
        <v>2778635.62</v>
      </c>
      <c r="H40" s="29"/>
      <c r="I40" s="4"/>
    </row>
    <row r="41" spans="1:9" ht="15" customHeight="1" outlineLevel="1">
      <c r="A41" s="40" t="s">
        <v>251</v>
      </c>
      <c r="B41" s="40" t="s">
        <v>259</v>
      </c>
      <c r="C41" s="41" t="s">
        <v>250</v>
      </c>
      <c r="D41" s="41" t="s">
        <v>38</v>
      </c>
      <c r="E41" s="44">
        <f>VLOOKUP($D41,'[2]publish'!$A:$I,$E$5,FALSE)</f>
      </c>
      <c r="H41" s="29"/>
      <c r="I41" s="4"/>
    </row>
    <row r="42" spans="1:9" ht="15" customHeight="1" outlineLevel="1">
      <c r="A42" s="40" t="s">
        <v>251</v>
      </c>
      <c r="B42" s="40" t="s">
        <v>259</v>
      </c>
      <c r="C42" s="41" t="s">
        <v>250</v>
      </c>
      <c r="D42" s="41" t="s">
        <v>39</v>
      </c>
      <c r="E42" s="44">
        <f>VLOOKUP($D42,'[2]publish'!$A:$I,$E$5,FALSE)</f>
        <v>28404354.89</v>
      </c>
      <c r="H42" s="29"/>
      <c r="I42" s="4"/>
    </row>
    <row r="43" spans="1:9" ht="15" customHeight="1" outlineLevel="1">
      <c r="A43" s="40" t="s">
        <v>251</v>
      </c>
      <c r="B43" s="40" t="s">
        <v>259</v>
      </c>
      <c r="C43" s="41" t="s">
        <v>250</v>
      </c>
      <c r="D43" s="41" t="s">
        <v>40</v>
      </c>
      <c r="E43" s="44">
        <f>VLOOKUP($D43,'[2]publish'!$A:$I,$E$5,FALSE)</f>
        <v>3169386.97</v>
      </c>
      <c r="H43" s="29"/>
      <c r="I43" s="4"/>
    </row>
    <row r="44" spans="1:9" ht="15" customHeight="1" outlineLevel="1">
      <c r="A44" s="40" t="s">
        <v>251</v>
      </c>
      <c r="B44" s="40" t="s">
        <v>259</v>
      </c>
      <c r="C44" s="41" t="s">
        <v>250</v>
      </c>
      <c r="D44" s="41" t="s">
        <v>41</v>
      </c>
      <c r="E44" s="44">
        <f>VLOOKUP($D44,'[2]publish'!$A:$I,$E$5,FALSE)</f>
      </c>
      <c r="H44" s="29"/>
      <c r="I44" s="4"/>
    </row>
    <row r="45" spans="1:9" ht="15" customHeight="1" outlineLevel="1">
      <c r="A45" s="40" t="s">
        <v>251</v>
      </c>
      <c r="B45" s="40" t="s">
        <v>259</v>
      </c>
      <c r="C45" s="41" t="s">
        <v>250</v>
      </c>
      <c r="D45" s="41" t="s">
        <v>42</v>
      </c>
      <c r="E45" s="44">
        <f>VLOOKUP($D45,'[2]publish'!$A:$I,$E$5,FALSE)</f>
        <v>616268.76</v>
      </c>
      <c r="H45" s="29"/>
      <c r="I45" s="4"/>
    </row>
    <row r="46" spans="1:9" ht="15" customHeight="1" outlineLevel="1">
      <c r="A46" s="40" t="s">
        <v>251</v>
      </c>
      <c r="B46" s="40" t="s">
        <v>259</v>
      </c>
      <c r="C46" s="41" t="s">
        <v>250</v>
      </c>
      <c r="D46" s="41" t="s">
        <v>43</v>
      </c>
      <c r="E46" s="44">
        <f>VLOOKUP($D46,'[2]publish'!$A:$I,$E$5,FALSE)</f>
      </c>
      <c r="H46" s="29"/>
      <c r="I46" s="4"/>
    </row>
    <row r="47" spans="1:9" ht="15" customHeight="1" outlineLevel="1">
      <c r="A47" s="40" t="s">
        <v>251</v>
      </c>
      <c r="B47" s="40" t="s">
        <v>259</v>
      </c>
      <c r="C47" s="41" t="s">
        <v>250</v>
      </c>
      <c r="D47" s="41" t="s">
        <v>44</v>
      </c>
      <c r="E47" s="44">
        <f>VLOOKUP($D47,'[2]publish'!$A:$I,$E$5,FALSE)</f>
      </c>
      <c r="H47" s="29"/>
      <c r="I47" s="4"/>
    </row>
    <row r="48" spans="1:9" ht="15" customHeight="1" outlineLevel="1">
      <c r="A48" s="40" t="s">
        <v>251</v>
      </c>
      <c r="B48" s="40" t="s">
        <v>259</v>
      </c>
      <c r="C48" s="41" t="s">
        <v>250</v>
      </c>
      <c r="D48" s="41" t="s">
        <v>45</v>
      </c>
      <c r="E48" s="44">
        <f>VLOOKUP($D48,'[2]publish'!$A:$I,$E$5,FALSE)</f>
        <v>2752801.82</v>
      </c>
      <c r="H48" s="29"/>
      <c r="I48" s="4"/>
    </row>
    <row r="49" spans="1:9" ht="15" customHeight="1" outlineLevel="1">
      <c r="A49" s="40" t="s">
        <v>251</v>
      </c>
      <c r="B49" s="40" t="s">
        <v>259</v>
      </c>
      <c r="C49" s="41" t="s">
        <v>250</v>
      </c>
      <c r="D49" s="41" t="s">
        <v>46</v>
      </c>
      <c r="E49" s="44">
        <f>VLOOKUP($D49,'[2]publish'!$A:$I,$E$5,FALSE)</f>
      </c>
      <c r="H49" s="29"/>
      <c r="I49" s="4"/>
    </row>
    <row r="50" spans="1:9" ht="15" customHeight="1" outlineLevel="1">
      <c r="A50" s="40" t="s">
        <v>251</v>
      </c>
      <c r="B50" s="40" t="s">
        <v>259</v>
      </c>
      <c r="C50" s="41" t="s">
        <v>250</v>
      </c>
      <c r="D50" s="41" t="s">
        <v>47</v>
      </c>
      <c r="E50" s="44">
        <f>VLOOKUP($D50,'[2]publish'!$A:$I,$E$5,FALSE)</f>
        <v>2911299.84</v>
      </c>
      <c r="H50" s="29"/>
      <c r="I50" s="4"/>
    </row>
    <row r="51" spans="1:9" ht="15" customHeight="1" outlineLevel="1">
      <c r="A51" s="40" t="s">
        <v>251</v>
      </c>
      <c r="B51" s="40" t="s">
        <v>259</v>
      </c>
      <c r="C51" s="41" t="s">
        <v>250</v>
      </c>
      <c r="D51" s="41" t="s">
        <v>262</v>
      </c>
      <c r="E51" s="44">
        <f>VLOOKUP($D51,'[2]publish'!$A:$I,$E$5,FALSE)</f>
      </c>
      <c r="H51" s="29"/>
      <c r="I51" s="4"/>
    </row>
    <row r="52" spans="1:9" ht="15" customHeight="1" outlineLevel="1">
      <c r="A52" s="40" t="s">
        <v>251</v>
      </c>
      <c r="B52" s="40" t="s">
        <v>259</v>
      </c>
      <c r="C52" s="41" t="s">
        <v>250</v>
      </c>
      <c r="D52" s="41" t="s">
        <v>48</v>
      </c>
      <c r="E52" s="44">
        <f>VLOOKUP($D52,'[2]publish'!$A:$I,$E$5,FALSE)</f>
      </c>
      <c r="H52" s="29"/>
      <c r="I52" s="4"/>
    </row>
    <row r="53" spans="1:9" ht="15" customHeight="1" outlineLevel="1">
      <c r="A53" s="40" t="s">
        <v>251</v>
      </c>
      <c r="B53" s="40" t="s">
        <v>259</v>
      </c>
      <c r="C53" s="41" t="s">
        <v>250</v>
      </c>
      <c r="D53" s="41" t="s">
        <v>49</v>
      </c>
      <c r="E53" s="44">
        <f>VLOOKUP($D53,'[2]publish'!$A:$I,$E$5,FALSE)</f>
        <v>772871.28</v>
      </c>
      <c r="H53" s="29"/>
      <c r="I53" s="4"/>
    </row>
    <row r="54" spans="1:9" ht="15" customHeight="1" outlineLevel="1">
      <c r="A54" s="40" t="s">
        <v>251</v>
      </c>
      <c r="B54" s="40" t="s">
        <v>259</v>
      </c>
      <c r="C54" s="41" t="s">
        <v>250</v>
      </c>
      <c r="D54" s="41" t="s">
        <v>50</v>
      </c>
      <c r="E54" s="44">
        <f>VLOOKUP($D54,'[2]publish'!$A:$I,$E$5,FALSE)</f>
        <v>535568.91</v>
      </c>
      <c r="H54" s="29"/>
      <c r="I54" s="4"/>
    </row>
    <row r="55" spans="1:9" ht="15" customHeight="1" outlineLevel="1">
      <c r="A55" s="40" t="s">
        <v>251</v>
      </c>
      <c r="B55" s="40" t="s">
        <v>259</v>
      </c>
      <c r="C55" s="41" t="s">
        <v>250</v>
      </c>
      <c r="D55" s="41" t="s">
        <v>51</v>
      </c>
      <c r="E55" s="44">
        <f>VLOOKUP($D55,'[2]publish'!$A:$I,$E$5,FALSE)</f>
      </c>
      <c r="H55" s="29"/>
      <c r="I55" s="4"/>
    </row>
    <row r="56" spans="1:9" ht="15" customHeight="1" outlineLevel="1">
      <c r="A56" s="40" t="s">
        <v>251</v>
      </c>
      <c r="B56" s="40" t="s">
        <v>259</v>
      </c>
      <c r="C56" s="41" t="s">
        <v>250</v>
      </c>
      <c r="D56" s="41" t="s">
        <v>52</v>
      </c>
      <c r="E56" s="44">
        <f>VLOOKUP($D56,'[2]publish'!$A:$I,$E$5,FALSE)</f>
      </c>
      <c r="H56" s="29"/>
      <c r="I56" s="4"/>
    </row>
    <row r="57" spans="1:9" ht="15" customHeight="1" outlineLevel="1">
      <c r="A57" s="40" t="s">
        <v>251</v>
      </c>
      <c r="B57" s="40" t="s">
        <v>259</v>
      </c>
      <c r="C57" s="41" t="s">
        <v>250</v>
      </c>
      <c r="D57" s="41" t="s">
        <v>53</v>
      </c>
      <c r="E57" s="44">
        <f>VLOOKUP($D57,'[2]publish'!$A:$I,$E$5,FALSE)</f>
        <v>4077043.33</v>
      </c>
      <c r="H57" s="29"/>
      <c r="I57" s="4"/>
    </row>
    <row r="58" spans="1:9" ht="15" customHeight="1" outlineLevel="1">
      <c r="A58" s="40" t="s">
        <v>251</v>
      </c>
      <c r="B58" s="40" t="s">
        <v>259</v>
      </c>
      <c r="C58" s="41" t="s">
        <v>250</v>
      </c>
      <c r="D58" s="41" t="s">
        <v>54</v>
      </c>
      <c r="E58" s="44">
        <f>VLOOKUP($D58,'[2]publish'!$A:$I,$E$5,FALSE)</f>
      </c>
      <c r="H58" s="29"/>
      <c r="I58" s="4"/>
    </row>
    <row r="59" spans="1:9" ht="15" customHeight="1" outlineLevel="1">
      <c r="A59" s="40" t="s">
        <v>251</v>
      </c>
      <c r="B59" s="40" t="s">
        <v>259</v>
      </c>
      <c r="C59" s="41" t="s">
        <v>250</v>
      </c>
      <c r="D59" s="41" t="s">
        <v>55</v>
      </c>
      <c r="E59" s="44">
        <f>VLOOKUP($D59,'[2]publish'!$A:$I,$E$5,FALSE)</f>
      </c>
      <c r="H59" s="29"/>
      <c r="I59" s="4"/>
    </row>
    <row r="60" spans="1:9" ht="15" customHeight="1" outlineLevel="1">
      <c r="A60" s="40" t="s">
        <v>251</v>
      </c>
      <c r="B60" s="40" t="s">
        <v>259</v>
      </c>
      <c r="C60" s="41" t="s">
        <v>250</v>
      </c>
      <c r="D60" s="41" t="s">
        <v>263</v>
      </c>
      <c r="E60" s="44">
        <f>VLOOKUP($D60,'[2]publish'!$A:$I,$E$5,FALSE)</f>
      </c>
      <c r="H60" s="29"/>
      <c r="I60" s="4"/>
    </row>
    <row r="61" spans="1:9" ht="15" customHeight="1" outlineLevel="1">
      <c r="A61" s="40" t="s">
        <v>251</v>
      </c>
      <c r="B61" s="40" t="s">
        <v>259</v>
      </c>
      <c r="C61" s="41" t="s">
        <v>250</v>
      </c>
      <c r="D61" s="41" t="s">
        <v>56</v>
      </c>
      <c r="E61" s="44">
        <f>VLOOKUP($D61,'[2]publish'!$A:$I,$E$5,FALSE)</f>
      </c>
      <c r="H61" s="29"/>
      <c r="I61" s="4"/>
    </row>
    <row r="62" spans="1:9" ht="15" customHeight="1" outlineLevel="1">
      <c r="A62" s="40" t="s">
        <v>251</v>
      </c>
      <c r="B62" s="40" t="s">
        <v>259</v>
      </c>
      <c r="C62" s="41" t="s">
        <v>250</v>
      </c>
      <c r="D62" s="41" t="s">
        <v>57</v>
      </c>
      <c r="E62" s="44">
        <f>VLOOKUP($D62,'[2]publish'!$A:$I,$E$5,FALSE)</f>
        <v>2352736.96</v>
      </c>
      <c r="H62" s="29"/>
      <c r="I62" s="4"/>
    </row>
    <row r="63" spans="1:9" ht="15" customHeight="1" outlineLevel="1">
      <c r="A63" s="40" t="s">
        <v>251</v>
      </c>
      <c r="B63" s="40" t="s">
        <v>259</v>
      </c>
      <c r="C63" s="41" t="s">
        <v>250</v>
      </c>
      <c r="D63" s="41" t="s">
        <v>58</v>
      </c>
      <c r="E63" s="44">
        <f>VLOOKUP($D63,'[2]publish'!$A:$I,$E$5,FALSE)</f>
        <v>517976.37</v>
      </c>
      <c r="H63" s="29"/>
      <c r="I63" s="4"/>
    </row>
    <row r="64" spans="1:9" ht="15" customHeight="1" outlineLevel="1">
      <c r="A64" s="40" t="s">
        <v>251</v>
      </c>
      <c r="B64" s="40" t="s">
        <v>259</v>
      </c>
      <c r="C64" s="41" t="s">
        <v>250</v>
      </c>
      <c r="D64" s="41" t="s">
        <v>59</v>
      </c>
      <c r="E64" s="44">
        <f>VLOOKUP($D64,'[2]publish'!$A:$I,$E$5,FALSE)</f>
        <v>826901.97</v>
      </c>
      <c r="H64" s="29"/>
      <c r="I64" s="4"/>
    </row>
    <row r="65" spans="1:9" ht="15" customHeight="1" outlineLevel="1">
      <c r="A65" s="40" t="s">
        <v>251</v>
      </c>
      <c r="B65" s="40" t="s">
        <v>259</v>
      </c>
      <c r="C65" s="41" t="s">
        <v>250</v>
      </c>
      <c r="D65" s="41" t="s">
        <v>60</v>
      </c>
      <c r="E65" s="44">
        <f>VLOOKUP($D65,'[2]publish'!$A:$I,$E$5,FALSE)</f>
      </c>
      <c r="H65" s="29"/>
      <c r="I65" s="4"/>
    </row>
    <row r="66" spans="1:9" ht="15" customHeight="1" outlineLevel="1">
      <c r="A66" s="40" t="s">
        <v>251</v>
      </c>
      <c r="B66" s="40" t="s">
        <v>259</v>
      </c>
      <c r="C66" s="41" t="s">
        <v>250</v>
      </c>
      <c r="D66" s="41" t="s">
        <v>61</v>
      </c>
      <c r="E66" s="44">
        <f>VLOOKUP($D66,'[2]publish'!$A:$I,$E$5,FALSE)</f>
        <v>1080172.78</v>
      </c>
      <c r="H66" s="29"/>
      <c r="I66" s="4"/>
    </row>
    <row r="67" spans="1:9" ht="15" customHeight="1" outlineLevel="1">
      <c r="A67" s="40" t="s">
        <v>251</v>
      </c>
      <c r="B67" s="40" t="s">
        <v>259</v>
      </c>
      <c r="C67" s="41" t="s">
        <v>250</v>
      </c>
      <c r="D67" s="41" t="s">
        <v>62</v>
      </c>
      <c r="E67" s="44">
        <f>VLOOKUP($D67,'[2]publish'!$A:$I,$E$5,FALSE)</f>
        <v>12156877</v>
      </c>
      <c r="H67" s="29"/>
      <c r="I67" s="4"/>
    </row>
    <row r="68" spans="1:9" ht="15" customHeight="1" outlineLevel="1">
      <c r="A68" s="40" t="s">
        <v>251</v>
      </c>
      <c r="B68" s="40" t="s">
        <v>259</v>
      </c>
      <c r="C68" s="41" t="s">
        <v>250</v>
      </c>
      <c r="D68" s="41" t="s">
        <v>63</v>
      </c>
      <c r="E68" s="44">
        <f>VLOOKUP($D68,'[2]publish'!$A:$I,$E$5,FALSE)</f>
        <v>1074808.93</v>
      </c>
      <c r="H68" s="29"/>
      <c r="I68" s="4"/>
    </row>
    <row r="69" spans="1:9" ht="15" customHeight="1" outlineLevel="1">
      <c r="A69" s="40" t="s">
        <v>251</v>
      </c>
      <c r="B69" s="40" t="s">
        <v>259</v>
      </c>
      <c r="C69" s="41" t="s">
        <v>250</v>
      </c>
      <c r="D69" s="41" t="s">
        <v>64</v>
      </c>
      <c r="E69" s="44">
        <f>VLOOKUP($D69,'[2]publish'!$A:$I,$E$5,FALSE)</f>
      </c>
      <c r="H69" s="29"/>
      <c r="I69" s="4"/>
    </row>
    <row r="70" spans="1:9" ht="15" customHeight="1" outlineLevel="1">
      <c r="A70" s="40" t="s">
        <v>251</v>
      </c>
      <c r="B70" s="40" t="s">
        <v>259</v>
      </c>
      <c r="C70" s="41" t="s">
        <v>250</v>
      </c>
      <c r="D70" s="41" t="s">
        <v>65</v>
      </c>
      <c r="E70" s="44">
        <f>VLOOKUP($D70,'[2]publish'!$A:$I,$E$5,FALSE)</f>
        <v>1045996.98</v>
      </c>
      <c r="H70" s="29"/>
      <c r="I70" s="4"/>
    </row>
    <row r="71" spans="1:9" ht="15" customHeight="1" outlineLevel="1">
      <c r="A71" s="40" t="s">
        <v>251</v>
      </c>
      <c r="B71" s="40" t="s">
        <v>259</v>
      </c>
      <c r="C71" s="41" t="s">
        <v>250</v>
      </c>
      <c r="D71" s="41" t="s">
        <v>66</v>
      </c>
      <c r="E71" s="44">
        <f>VLOOKUP($D71,'[2]publish'!$A:$I,$E$5,FALSE)</f>
      </c>
      <c r="H71" s="29"/>
      <c r="I71" s="4"/>
    </row>
    <row r="72" spans="1:9" ht="15" customHeight="1" outlineLevel="1">
      <c r="A72" s="40" t="s">
        <v>251</v>
      </c>
      <c r="B72" s="40" t="s">
        <v>259</v>
      </c>
      <c r="C72" s="41" t="s">
        <v>250</v>
      </c>
      <c r="D72" s="41" t="s">
        <v>264</v>
      </c>
      <c r="E72" s="44">
        <f>VLOOKUP($D72,'[2]publish'!$A:$I,$E$5,FALSE)</f>
      </c>
      <c r="H72" s="29"/>
      <c r="I72" s="4"/>
    </row>
    <row r="73" spans="1:9" ht="15" customHeight="1" outlineLevel="1">
      <c r="A73" s="40" t="s">
        <v>251</v>
      </c>
      <c r="B73" s="40" t="s">
        <v>259</v>
      </c>
      <c r="C73" s="41" t="s">
        <v>250</v>
      </c>
      <c r="D73" s="41" t="s">
        <v>67</v>
      </c>
      <c r="E73" s="44">
        <f>VLOOKUP($D73,'[2]publish'!$A:$I,$E$5,FALSE)</f>
      </c>
      <c r="H73" s="29"/>
      <c r="I73" s="4"/>
    </row>
    <row r="74" spans="1:9" ht="15" customHeight="1" outlineLevel="1">
      <c r="A74" s="40" t="s">
        <v>251</v>
      </c>
      <c r="B74" s="40" t="s">
        <v>259</v>
      </c>
      <c r="C74" s="41" t="s">
        <v>250</v>
      </c>
      <c r="D74" s="41" t="s">
        <v>68</v>
      </c>
      <c r="E74" s="44">
        <f>VLOOKUP($D74,'[2]publish'!$A:$I,$E$5,FALSE)</f>
        <v>4821538.57</v>
      </c>
      <c r="H74" s="29"/>
      <c r="I74" s="4"/>
    </row>
    <row r="75" spans="1:9" ht="15" customHeight="1" outlineLevel="1">
      <c r="A75" s="40" t="s">
        <v>251</v>
      </c>
      <c r="B75" s="40" t="s">
        <v>259</v>
      </c>
      <c r="C75" s="41" t="s">
        <v>250</v>
      </c>
      <c r="D75" s="41" t="s">
        <v>265</v>
      </c>
      <c r="E75" s="44">
        <f>VLOOKUP($D75,'[2]publish'!$A:$I,$E$5,FALSE)</f>
      </c>
      <c r="H75" s="29"/>
      <c r="I75" s="4"/>
    </row>
    <row r="76" spans="1:9" ht="15" customHeight="1" outlineLevel="1">
      <c r="A76" s="40" t="s">
        <v>251</v>
      </c>
      <c r="B76" s="40" t="s">
        <v>259</v>
      </c>
      <c r="C76" s="41" t="s">
        <v>250</v>
      </c>
      <c r="D76" s="41" t="s">
        <v>69</v>
      </c>
      <c r="E76" s="44">
        <f>VLOOKUP($D76,'[2]publish'!$A:$I,$E$5,FALSE)</f>
        <v>702434.07</v>
      </c>
      <c r="H76" s="29"/>
      <c r="I76" s="4"/>
    </row>
    <row r="77" spans="1:9" ht="15" customHeight="1" outlineLevel="1">
      <c r="A77" s="40" t="s">
        <v>251</v>
      </c>
      <c r="B77" s="40" t="s">
        <v>259</v>
      </c>
      <c r="C77" s="41" t="s">
        <v>250</v>
      </c>
      <c r="D77" s="41" t="s">
        <v>70</v>
      </c>
      <c r="E77" s="44">
        <f>VLOOKUP($D77,'[2]publish'!$A:$I,$E$5,FALSE)</f>
      </c>
      <c r="H77" s="29"/>
      <c r="I77" s="4"/>
    </row>
    <row r="78" spans="1:9" ht="15" customHeight="1" outlineLevel="1">
      <c r="A78" s="40" t="s">
        <v>251</v>
      </c>
      <c r="B78" s="40" t="s">
        <v>259</v>
      </c>
      <c r="C78" s="41" t="s">
        <v>250</v>
      </c>
      <c r="D78" s="41" t="s">
        <v>71</v>
      </c>
      <c r="E78" s="44">
        <f>VLOOKUP($D78,'[2]publish'!$A:$I,$E$5,FALSE)</f>
        <v>2213014.28</v>
      </c>
      <c r="H78" s="29"/>
      <c r="I78" s="4"/>
    </row>
    <row r="79" spans="1:9" ht="15" customHeight="1" outlineLevel="1">
      <c r="A79" s="40" t="s">
        <v>251</v>
      </c>
      <c r="B79" s="40" t="s">
        <v>259</v>
      </c>
      <c r="C79" s="41" t="s">
        <v>250</v>
      </c>
      <c r="D79" s="41" t="s">
        <v>72</v>
      </c>
      <c r="E79" s="44">
        <f>VLOOKUP($D79,'[2]publish'!$A:$I,$E$5,FALSE)</f>
        <v>5312908.77</v>
      </c>
      <c r="H79" s="29"/>
      <c r="I79" s="4"/>
    </row>
    <row r="80" spans="1:9" ht="15" customHeight="1" outlineLevel="1">
      <c r="A80" s="40" t="s">
        <v>251</v>
      </c>
      <c r="B80" s="40" t="s">
        <v>259</v>
      </c>
      <c r="C80" s="41" t="s">
        <v>250</v>
      </c>
      <c r="D80" s="41" t="s">
        <v>73</v>
      </c>
      <c r="E80" s="44">
        <f>VLOOKUP($D80,'[2]publish'!$A:$I,$E$5,FALSE)</f>
        <v>2750465.01</v>
      </c>
      <c r="H80" s="29"/>
      <c r="I80" s="4"/>
    </row>
    <row r="81" spans="1:9" ht="15" customHeight="1" outlineLevel="1">
      <c r="A81" s="40" t="s">
        <v>251</v>
      </c>
      <c r="B81" s="40" t="s">
        <v>259</v>
      </c>
      <c r="C81" s="41" t="s">
        <v>250</v>
      </c>
      <c r="D81" s="41" t="s">
        <v>74</v>
      </c>
      <c r="E81" s="44">
        <f>VLOOKUP($D81,'[2]publish'!$A:$I,$E$5,FALSE)</f>
        <v>8392493</v>
      </c>
      <c r="H81" s="29"/>
      <c r="I81" s="4"/>
    </row>
    <row r="82" spans="1:9" ht="15" customHeight="1" outlineLevel="1">
      <c r="A82" s="40" t="s">
        <v>251</v>
      </c>
      <c r="B82" s="40" t="s">
        <v>259</v>
      </c>
      <c r="C82" s="41" t="s">
        <v>250</v>
      </c>
      <c r="D82" s="41" t="s">
        <v>75</v>
      </c>
      <c r="E82" s="44">
        <f>VLOOKUP($D82,'[2]publish'!$A:$I,$E$5,FALSE)</f>
      </c>
      <c r="H82" s="29"/>
      <c r="I82" s="4"/>
    </row>
    <row r="83" spans="1:9" ht="15" customHeight="1" outlineLevel="1">
      <c r="A83" s="40" t="s">
        <v>251</v>
      </c>
      <c r="B83" s="40" t="s">
        <v>259</v>
      </c>
      <c r="C83" s="41" t="s">
        <v>250</v>
      </c>
      <c r="D83" s="41" t="s">
        <v>76</v>
      </c>
      <c r="E83" s="44">
        <f>VLOOKUP($D83,'[2]publish'!$A:$I,$E$5,FALSE)</f>
      </c>
      <c r="H83" s="29"/>
      <c r="I83" s="4"/>
    </row>
    <row r="84" spans="1:9" ht="15" customHeight="1" outlineLevel="1">
      <c r="A84" s="40" t="s">
        <v>251</v>
      </c>
      <c r="B84" s="40" t="s">
        <v>259</v>
      </c>
      <c r="C84" s="41" t="s">
        <v>250</v>
      </c>
      <c r="D84" s="41" t="s">
        <v>266</v>
      </c>
      <c r="E84" s="44">
        <f>VLOOKUP($D84,'[2]publish'!$A:$I,$E$5,FALSE)</f>
      </c>
      <c r="H84" s="29"/>
      <c r="I84" s="4"/>
    </row>
    <row r="85" spans="1:9" ht="15" customHeight="1" outlineLevel="1">
      <c r="A85" s="40" t="s">
        <v>251</v>
      </c>
      <c r="B85" s="40" t="s">
        <v>259</v>
      </c>
      <c r="C85" s="41" t="s">
        <v>250</v>
      </c>
      <c r="D85" s="41" t="s">
        <v>77</v>
      </c>
      <c r="E85" s="44">
        <f>VLOOKUP($D85,'[2]publish'!$A:$I,$E$5,FALSE)</f>
        <v>8628463.19</v>
      </c>
      <c r="H85" s="29"/>
      <c r="I85" s="4"/>
    </row>
    <row r="86" spans="1:9" ht="15" customHeight="1" outlineLevel="1">
      <c r="A86" s="40" t="s">
        <v>251</v>
      </c>
      <c r="B86" s="40" t="s">
        <v>259</v>
      </c>
      <c r="C86" s="41" t="s">
        <v>250</v>
      </c>
      <c r="D86" s="41" t="s">
        <v>78</v>
      </c>
      <c r="E86" s="44">
        <f>VLOOKUP($D86,'[2]publish'!$A:$I,$E$5,FALSE)</f>
        <v>5681565.32</v>
      </c>
      <c r="H86" s="29"/>
      <c r="I86" s="4"/>
    </row>
    <row r="87" spans="1:9" ht="15" customHeight="1" outlineLevel="1">
      <c r="A87" s="40" t="s">
        <v>251</v>
      </c>
      <c r="B87" s="40" t="s">
        <v>259</v>
      </c>
      <c r="C87" s="41" t="s">
        <v>250</v>
      </c>
      <c r="D87" s="41" t="s">
        <v>79</v>
      </c>
      <c r="E87" s="44">
        <f>VLOOKUP($D87,'[2]publish'!$A:$I,$E$5,FALSE)</f>
        <v>6408542.75</v>
      </c>
      <c r="H87" s="29"/>
      <c r="I87" s="4"/>
    </row>
    <row r="88" spans="1:9" ht="15" customHeight="1" outlineLevel="1">
      <c r="A88" s="40" t="s">
        <v>251</v>
      </c>
      <c r="B88" s="40" t="s">
        <v>259</v>
      </c>
      <c r="C88" s="41" t="s">
        <v>250</v>
      </c>
      <c r="D88" s="41" t="s">
        <v>80</v>
      </c>
      <c r="E88" s="44">
        <f>VLOOKUP($D88,'[2]publish'!$A:$I,$E$5,FALSE)</f>
        <v>12975299.35</v>
      </c>
      <c r="H88" s="29"/>
      <c r="I88" s="4"/>
    </row>
    <row r="89" spans="1:9" ht="15" customHeight="1" outlineLevel="1">
      <c r="A89" s="40" t="s">
        <v>251</v>
      </c>
      <c r="B89" s="40" t="s">
        <v>259</v>
      </c>
      <c r="C89" s="41" t="s">
        <v>250</v>
      </c>
      <c r="D89" s="41" t="s">
        <v>81</v>
      </c>
      <c r="E89" s="44">
        <f>VLOOKUP($D89,'[2]publish'!$A:$I,$E$5,FALSE)</f>
        <v>17124628</v>
      </c>
      <c r="H89" s="29"/>
      <c r="I89" s="4"/>
    </row>
    <row r="90" spans="1:9" ht="15" customHeight="1" outlineLevel="1">
      <c r="A90" s="40" t="s">
        <v>251</v>
      </c>
      <c r="B90" s="40" t="s">
        <v>259</v>
      </c>
      <c r="C90" s="41" t="s">
        <v>250</v>
      </c>
      <c r="D90" s="41" t="s">
        <v>82</v>
      </c>
      <c r="E90" s="44">
        <f>VLOOKUP($D90,'[2]publish'!$A:$I,$E$5,FALSE)</f>
        <v>2042513.46</v>
      </c>
      <c r="H90" s="29"/>
      <c r="I90" s="4"/>
    </row>
    <row r="91" spans="1:9" ht="15" customHeight="1" outlineLevel="1">
      <c r="A91" s="40" t="s">
        <v>251</v>
      </c>
      <c r="B91" s="40" t="s">
        <v>259</v>
      </c>
      <c r="C91" s="41" t="s">
        <v>250</v>
      </c>
      <c r="D91" s="41" t="s">
        <v>83</v>
      </c>
      <c r="E91" s="44">
        <f>VLOOKUP($D91,'[2]publish'!$A:$I,$E$5,FALSE)</f>
      </c>
      <c r="H91" s="29"/>
      <c r="I91" s="4"/>
    </row>
    <row r="92" spans="1:9" ht="15" customHeight="1" outlineLevel="1">
      <c r="A92" s="40" t="s">
        <v>251</v>
      </c>
      <c r="B92" s="40" t="s">
        <v>259</v>
      </c>
      <c r="C92" s="41" t="s">
        <v>250</v>
      </c>
      <c r="D92" s="41" t="s">
        <v>267</v>
      </c>
      <c r="E92" s="44">
        <f>VLOOKUP($D92,'[2]publish'!$A:$I,$E$5,FALSE)</f>
      </c>
      <c r="H92" s="29"/>
      <c r="I92" s="4"/>
    </row>
    <row r="93" spans="1:9" ht="15" customHeight="1" outlineLevel="1">
      <c r="A93" s="40" t="s">
        <v>251</v>
      </c>
      <c r="B93" s="40" t="s">
        <v>259</v>
      </c>
      <c r="C93" s="41" t="s">
        <v>250</v>
      </c>
      <c r="D93" s="41" t="s">
        <v>84</v>
      </c>
      <c r="E93" s="44">
        <f>VLOOKUP($D93,'[2]publish'!$A:$I,$E$5,FALSE)</f>
        <v>2792693.64</v>
      </c>
      <c r="H93" s="29"/>
      <c r="I93" s="4"/>
    </row>
    <row r="94" spans="1:9" ht="15" customHeight="1" outlineLevel="1">
      <c r="A94" s="40" t="s">
        <v>251</v>
      </c>
      <c r="B94" s="40" t="s">
        <v>259</v>
      </c>
      <c r="C94" s="41" t="s">
        <v>250</v>
      </c>
      <c r="D94" s="41" t="s">
        <v>85</v>
      </c>
      <c r="E94" s="44">
        <f>VLOOKUP($D94,'[2]publish'!$A:$I,$E$5,FALSE)</f>
        <v>5604140.45</v>
      </c>
      <c r="H94" s="29"/>
      <c r="I94" s="4"/>
    </row>
    <row r="95" spans="1:9" ht="15" customHeight="1" outlineLevel="1">
      <c r="A95" s="40" t="s">
        <v>251</v>
      </c>
      <c r="B95" s="40" t="s">
        <v>259</v>
      </c>
      <c r="C95" s="41" t="s">
        <v>250</v>
      </c>
      <c r="D95" s="41" t="s">
        <v>86</v>
      </c>
      <c r="E95" s="44">
        <f>VLOOKUP($D95,'[2]publish'!$A:$I,$E$5,FALSE)</f>
        <v>8151295.78</v>
      </c>
      <c r="H95" s="29"/>
      <c r="I95" s="4"/>
    </row>
    <row r="96" spans="1:9" ht="15" customHeight="1" outlineLevel="1">
      <c r="A96" s="40" t="s">
        <v>251</v>
      </c>
      <c r="B96" s="40" t="s">
        <v>259</v>
      </c>
      <c r="C96" s="41" t="s">
        <v>250</v>
      </c>
      <c r="D96" s="41" t="s">
        <v>87</v>
      </c>
      <c r="E96" s="44">
        <f>VLOOKUP($D96,'[2]publish'!$A:$I,$E$5,FALSE)</f>
        <v>3050792.08</v>
      </c>
      <c r="H96" s="29"/>
      <c r="I96" s="4"/>
    </row>
    <row r="97" spans="1:9" ht="15" customHeight="1" outlineLevel="1">
      <c r="A97" s="40" t="s">
        <v>251</v>
      </c>
      <c r="B97" s="40" t="s">
        <v>259</v>
      </c>
      <c r="C97" s="41" t="s">
        <v>250</v>
      </c>
      <c r="D97" s="41" t="s">
        <v>88</v>
      </c>
      <c r="E97" s="44">
        <f>VLOOKUP($D97,'[2]publish'!$A:$I,$E$5,FALSE)</f>
      </c>
      <c r="H97" s="29"/>
      <c r="I97" s="4"/>
    </row>
    <row r="98" spans="1:9" ht="15" customHeight="1" outlineLevel="1">
      <c r="A98" s="40" t="s">
        <v>251</v>
      </c>
      <c r="B98" s="40" t="s">
        <v>259</v>
      </c>
      <c r="C98" s="41" t="s">
        <v>250</v>
      </c>
      <c r="D98" s="41" t="s">
        <v>89</v>
      </c>
      <c r="E98" s="44">
        <f>VLOOKUP($D98,'[2]publish'!$A:$I,$E$5,FALSE)</f>
      </c>
      <c r="H98" s="29"/>
      <c r="I98" s="4"/>
    </row>
    <row r="99" spans="1:9" ht="15" customHeight="1" outlineLevel="1">
      <c r="A99" s="40" t="s">
        <v>251</v>
      </c>
      <c r="B99" s="40" t="s">
        <v>259</v>
      </c>
      <c r="C99" s="41" t="s">
        <v>250</v>
      </c>
      <c r="D99" s="41" t="s">
        <v>90</v>
      </c>
      <c r="E99" s="44">
        <f>VLOOKUP($D99,'[2]publish'!$A:$I,$E$5,FALSE)</f>
      </c>
      <c r="H99" s="29"/>
      <c r="I99" s="4"/>
    </row>
    <row r="100" spans="1:9" ht="15" customHeight="1" outlineLevel="1">
      <c r="A100" s="40" t="s">
        <v>251</v>
      </c>
      <c r="B100" s="40" t="s">
        <v>259</v>
      </c>
      <c r="C100" s="41" t="s">
        <v>250</v>
      </c>
      <c r="D100" s="41" t="s">
        <v>91</v>
      </c>
      <c r="E100" s="44">
        <f>VLOOKUP($D100,'[2]publish'!$A:$I,$E$5,FALSE)</f>
      </c>
      <c r="H100" s="29"/>
      <c r="I100" s="4"/>
    </row>
    <row r="101" spans="1:9" ht="15" customHeight="1" outlineLevel="1">
      <c r="A101" s="40" t="s">
        <v>251</v>
      </c>
      <c r="B101" s="40" t="s">
        <v>259</v>
      </c>
      <c r="C101" s="41" t="s">
        <v>250</v>
      </c>
      <c r="D101" s="41" t="s">
        <v>92</v>
      </c>
      <c r="E101" s="44">
        <f>VLOOKUP($D101,'[2]publish'!$A:$I,$E$5,FALSE)</f>
      </c>
      <c r="H101" s="29"/>
      <c r="I101" s="4"/>
    </row>
    <row r="102" spans="1:9" ht="15" customHeight="1" outlineLevel="1">
      <c r="A102" s="40" t="s">
        <v>251</v>
      </c>
      <c r="B102" s="40" t="s">
        <v>259</v>
      </c>
      <c r="C102" s="41" t="s">
        <v>250</v>
      </c>
      <c r="D102" s="41" t="s">
        <v>93</v>
      </c>
      <c r="E102" s="44">
        <f>VLOOKUP($D102,'[2]publish'!$A:$I,$E$5,FALSE)</f>
      </c>
      <c r="H102" s="29"/>
      <c r="I102" s="4"/>
    </row>
    <row r="103" spans="1:9" ht="15" customHeight="1" outlineLevel="1">
      <c r="A103" s="40" t="s">
        <v>251</v>
      </c>
      <c r="B103" s="40" t="s">
        <v>259</v>
      </c>
      <c r="C103" s="41" t="s">
        <v>250</v>
      </c>
      <c r="D103" s="41" t="s">
        <v>94</v>
      </c>
      <c r="E103" s="44">
        <f>VLOOKUP($D103,'[2]publish'!$A:$I,$E$5,FALSE)</f>
      </c>
      <c r="H103" s="29"/>
      <c r="I103" s="4"/>
    </row>
    <row r="104" spans="1:9" ht="15" customHeight="1" outlineLevel="1">
      <c r="A104" s="40" t="s">
        <v>251</v>
      </c>
      <c r="B104" s="40" t="s">
        <v>259</v>
      </c>
      <c r="C104" s="41" t="s">
        <v>250</v>
      </c>
      <c r="D104" s="41" t="s">
        <v>268</v>
      </c>
      <c r="E104" s="44">
        <f>VLOOKUP($D104,'[2]publish'!$A:$I,$E$5,FALSE)</f>
      </c>
      <c r="H104" s="29"/>
      <c r="I104" s="4"/>
    </row>
    <row r="105" spans="1:9" ht="15" customHeight="1" outlineLevel="1">
      <c r="A105" s="40" t="s">
        <v>251</v>
      </c>
      <c r="B105" s="40" t="s">
        <v>259</v>
      </c>
      <c r="C105" s="41" t="s">
        <v>250</v>
      </c>
      <c r="D105" s="41" t="s">
        <v>95</v>
      </c>
      <c r="E105" s="44">
        <f>VLOOKUP($D105,'[2]publish'!$A:$I,$E$5,FALSE)</f>
      </c>
      <c r="H105" s="29"/>
      <c r="I105" s="4"/>
    </row>
    <row r="106" spans="1:9" ht="15" customHeight="1" outlineLevel="1">
      <c r="A106" s="40" t="s">
        <v>251</v>
      </c>
      <c r="B106" s="40" t="s">
        <v>259</v>
      </c>
      <c r="C106" s="41" t="s">
        <v>250</v>
      </c>
      <c r="D106" s="41" t="s">
        <v>96</v>
      </c>
      <c r="E106" s="44">
        <f>VLOOKUP($D106,'[2]publish'!$A:$I,$E$5,FALSE)</f>
        <v>1408207.25</v>
      </c>
      <c r="H106" s="29"/>
      <c r="I106" s="4"/>
    </row>
    <row r="107" spans="1:9" ht="15" customHeight="1" outlineLevel="1">
      <c r="A107" s="40" t="s">
        <v>251</v>
      </c>
      <c r="B107" s="40" t="s">
        <v>259</v>
      </c>
      <c r="C107" s="41" t="s">
        <v>250</v>
      </c>
      <c r="D107" s="41" t="s">
        <v>97</v>
      </c>
      <c r="E107" s="44">
        <f>VLOOKUP($D107,'[2]publish'!$A:$I,$E$5,FALSE)</f>
        <v>4781699.54</v>
      </c>
      <c r="H107" s="29"/>
      <c r="I107" s="4"/>
    </row>
    <row r="108" spans="1:9" ht="15" customHeight="1" outlineLevel="1">
      <c r="A108" s="40" t="s">
        <v>251</v>
      </c>
      <c r="B108" s="40" t="s">
        <v>259</v>
      </c>
      <c r="C108" s="41" t="s">
        <v>250</v>
      </c>
      <c r="D108" s="41" t="s">
        <v>98</v>
      </c>
      <c r="E108" s="44">
        <f>VLOOKUP($D108,'[2]publish'!$A:$I,$E$5,FALSE)</f>
        <v>3380562.97</v>
      </c>
      <c r="H108" s="29"/>
      <c r="I108" s="4"/>
    </row>
    <row r="109" spans="1:9" ht="15" customHeight="1" outlineLevel="1">
      <c r="A109" s="40" t="s">
        <v>251</v>
      </c>
      <c r="B109" s="40" t="s">
        <v>259</v>
      </c>
      <c r="C109" s="41" t="s">
        <v>250</v>
      </c>
      <c r="D109" s="41" t="s">
        <v>269</v>
      </c>
      <c r="E109" s="44">
        <f>VLOOKUP($D109,'[2]publish'!$A:$I,$E$5,FALSE)</f>
      </c>
      <c r="H109" s="29"/>
      <c r="I109" s="4"/>
    </row>
    <row r="110" spans="1:9" ht="15" customHeight="1" outlineLevel="1">
      <c r="A110" s="40" t="s">
        <v>251</v>
      </c>
      <c r="B110" s="40" t="s">
        <v>259</v>
      </c>
      <c r="C110" s="41" t="s">
        <v>250</v>
      </c>
      <c r="D110" s="41" t="s">
        <v>99</v>
      </c>
      <c r="E110" s="44">
        <f>VLOOKUP($D110,'[2]publish'!$A:$I,$E$5,FALSE)</f>
        <v>4519397.29</v>
      </c>
      <c r="H110" s="29"/>
      <c r="I110" s="4"/>
    </row>
    <row r="111" spans="1:9" ht="15" customHeight="1" outlineLevel="1">
      <c r="A111" s="40" t="s">
        <v>251</v>
      </c>
      <c r="B111" s="40" t="s">
        <v>259</v>
      </c>
      <c r="C111" s="41" t="s">
        <v>250</v>
      </c>
      <c r="D111" s="41" t="s">
        <v>100</v>
      </c>
      <c r="E111" s="44">
        <f>VLOOKUP($D111,'[2]publish'!$A:$I,$E$5,FALSE)</f>
      </c>
      <c r="H111" s="29"/>
      <c r="I111" s="4"/>
    </row>
    <row r="112" spans="1:9" ht="15" customHeight="1" outlineLevel="1">
      <c r="A112" s="40" t="s">
        <v>251</v>
      </c>
      <c r="B112" s="40" t="s">
        <v>259</v>
      </c>
      <c r="C112" s="41" t="s">
        <v>250</v>
      </c>
      <c r="D112" s="41" t="s">
        <v>101</v>
      </c>
      <c r="E112" s="44">
        <f>VLOOKUP($D112,'[2]publish'!$A:$I,$E$5,FALSE)</f>
      </c>
      <c r="H112" s="29"/>
      <c r="I112" s="4"/>
    </row>
    <row r="113" spans="1:9" ht="15" customHeight="1" outlineLevel="1">
      <c r="A113" s="40" t="s">
        <v>251</v>
      </c>
      <c r="B113" s="40" t="s">
        <v>259</v>
      </c>
      <c r="C113" s="41" t="s">
        <v>250</v>
      </c>
      <c r="D113" s="41" t="s">
        <v>102</v>
      </c>
      <c r="E113" s="44">
        <f>VLOOKUP($D113,'[2]publish'!$A:$I,$E$5,FALSE)</f>
        <v>808426.91</v>
      </c>
      <c r="H113" s="29"/>
      <c r="I113" s="4"/>
    </row>
    <row r="114" spans="1:9" ht="15" customHeight="1" outlineLevel="1">
      <c r="A114" s="40" t="s">
        <v>251</v>
      </c>
      <c r="B114" s="40" t="s">
        <v>259</v>
      </c>
      <c r="C114" s="41" t="s">
        <v>250</v>
      </c>
      <c r="D114" s="41" t="s">
        <v>103</v>
      </c>
      <c r="E114" s="44">
        <f>VLOOKUP($D114,'[2]publish'!$A:$I,$E$5,FALSE)</f>
      </c>
      <c r="H114" s="29"/>
      <c r="I114" s="4"/>
    </row>
    <row r="115" spans="1:9" ht="15" customHeight="1" outlineLevel="1">
      <c r="A115" s="40" t="s">
        <v>251</v>
      </c>
      <c r="B115" s="40" t="s">
        <v>259</v>
      </c>
      <c r="C115" s="41" t="s">
        <v>250</v>
      </c>
      <c r="D115" s="41" t="s">
        <v>104</v>
      </c>
      <c r="E115" s="44">
        <f>VLOOKUP($D115,'[2]publish'!$A:$I,$E$5,FALSE)</f>
      </c>
      <c r="H115" s="29"/>
      <c r="I115" s="4"/>
    </row>
    <row r="116" spans="1:9" ht="15" customHeight="1" outlineLevel="1">
      <c r="A116" s="40" t="s">
        <v>251</v>
      </c>
      <c r="B116" s="40" t="s">
        <v>259</v>
      </c>
      <c r="C116" s="41" t="s">
        <v>250</v>
      </c>
      <c r="D116" s="41" t="s">
        <v>105</v>
      </c>
      <c r="E116" s="44">
        <f>VLOOKUP($D116,'[2]publish'!$A:$I,$E$5,FALSE)</f>
        <v>992585.93</v>
      </c>
      <c r="H116" s="29"/>
      <c r="I116" s="4"/>
    </row>
    <row r="117" spans="1:9" ht="15" customHeight="1" outlineLevel="1">
      <c r="A117" s="40" t="s">
        <v>251</v>
      </c>
      <c r="B117" s="40" t="s">
        <v>259</v>
      </c>
      <c r="C117" s="41" t="s">
        <v>250</v>
      </c>
      <c r="D117" s="41" t="s">
        <v>106</v>
      </c>
      <c r="E117" s="44">
        <f>VLOOKUP($D117,'[2]publish'!$A:$I,$E$5,FALSE)</f>
      </c>
      <c r="H117" s="29"/>
      <c r="I117" s="4"/>
    </row>
    <row r="118" spans="1:9" ht="15" customHeight="1" outlineLevel="1">
      <c r="A118" s="40" t="s">
        <v>251</v>
      </c>
      <c r="B118" s="40" t="s">
        <v>259</v>
      </c>
      <c r="C118" s="41" t="s">
        <v>250</v>
      </c>
      <c r="D118" s="41" t="s">
        <v>107</v>
      </c>
      <c r="E118" s="44">
        <f>VLOOKUP($D118,'[2]publish'!$A:$I,$E$5,FALSE)</f>
      </c>
      <c r="H118" s="29"/>
      <c r="I118" s="4"/>
    </row>
    <row r="119" spans="1:9" ht="15" customHeight="1" outlineLevel="1">
      <c r="A119" s="40" t="s">
        <v>251</v>
      </c>
      <c r="B119" s="40" t="s">
        <v>259</v>
      </c>
      <c r="C119" s="41" t="s">
        <v>250</v>
      </c>
      <c r="D119" s="41" t="s">
        <v>108</v>
      </c>
      <c r="E119" s="44">
        <f>VLOOKUP($D119,'[2]publish'!$A:$I,$E$5,FALSE)</f>
      </c>
      <c r="H119" s="29"/>
      <c r="I119" s="4"/>
    </row>
    <row r="120" spans="1:9" ht="15" customHeight="1" outlineLevel="1">
      <c r="A120" s="40" t="s">
        <v>251</v>
      </c>
      <c r="B120" s="40" t="s">
        <v>259</v>
      </c>
      <c r="C120" s="41" t="s">
        <v>250</v>
      </c>
      <c r="D120" s="41" t="s">
        <v>109</v>
      </c>
      <c r="E120" s="44">
        <f>VLOOKUP($D120,'[2]publish'!$A:$I,$E$5,FALSE)</f>
      </c>
      <c r="H120" s="29"/>
      <c r="I120" s="4"/>
    </row>
    <row r="121" spans="1:9" ht="15" customHeight="1" outlineLevel="1">
      <c r="A121" s="40" t="s">
        <v>251</v>
      </c>
      <c r="B121" s="40" t="s">
        <v>259</v>
      </c>
      <c r="C121" s="41" t="s">
        <v>250</v>
      </c>
      <c r="D121" s="41" t="s">
        <v>110</v>
      </c>
      <c r="E121" s="44">
        <f>VLOOKUP($D121,'[2]publish'!$A:$I,$E$5,FALSE)</f>
      </c>
      <c r="H121" s="29"/>
      <c r="I121" s="4"/>
    </row>
    <row r="122" spans="1:9" ht="15" customHeight="1" outlineLevel="1">
      <c r="A122" s="40" t="s">
        <v>251</v>
      </c>
      <c r="B122" s="40" t="s">
        <v>259</v>
      </c>
      <c r="C122" s="41" t="s">
        <v>250</v>
      </c>
      <c r="D122" s="41" t="s">
        <v>111</v>
      </c>
      <c r="E122" s="44">
        <f>VLOOKUP($D122,'[2]publish'!$A:$I,$E$5,FALSE)</f>
        <v>3580758.19</v>
      </c>
      <c r="H122" s="29"/>
      <c r="I122" s="4"/>
    </row>
    <row r="123" spans="1:9" ht="15" customHeight="1" outlineLevel="1">
      <c r="A123" s="40" t="s">
        <v>251</v>
      </c>
      <c r="B123" s="40" t="s">
        <v>259</v>
      </c>
      <c r="C123" s="41" t="s">
        <v>250</v>
      </c>
      <c r="D123" s="41" t="s">
        <v>270</v>
      </c>
      <c r="E123" s="44">
        <f>VLOOKUP($D123,'[2]publish'!$A:$I,$E$5,FALSE)</f>
      </c>
      <c r="H123" s="29"/>
      <c r="I123" s="4"/>
    </row>
    <row r="124" spans="1:9" ht="15" customHeight="1" outlineLevel="1">
      <c r="A124" s="40" t="s">
        <v>251</v>
      </c>
      <c r="B124" s="40" t="s">
        <v>259</v>
      </c>
      <c r="C124" s="41" t="s">
        <v>250</v>
      </c>
      <c r="D124" s="41" t="s">
        <v>112</v>
      </c>
      <c r="E124" s="44">
        <f>VLOOKUP($D124,'[2]publish'!$A:$I,$E$5,FALSE)</f>
      </c>
      <c r="H124" s="29"/>
      <c r="I124" s="4"/>
    </row>
    <row r="125" spans="1:9" ht="15" customHeight="1" outlineLevel="1">
      <c r="A125" s="40" t="s">
        <v>251</v>
      </c>
      <c r="B125" s="40" t="s">
        <v>259</v>
      </c>
      <c r="C125" s="41" t="s">
        <v>250</v>
      </c>
      <c r="D125" s="41" t="s">
        <v>113</v>
      </c>
      <c r="E125" s="44">
        <f>VLOOKUP($D125,'[2]publish'!$A:$I,$E$5,FALSE)</f>
        <v>1495796.75</v>
      </c>
      <c r="H125" s="29"/>
      <c r="I125" s="4"/>
    </row>
    <row r="126" spans="1:9" ht="15" customHeight="1" outlineLevel="1">
      <c r="A126" s="40" t="s">
        <v>251</v>
      </c>
      <c r="B126" s="40" t="s">
        <v>259</v>
      </c>
      <c r="C126" s="41" t="s">
        <v>250</v>
      </c>
      <c r="D126" s="41" t="s">
        <v>114</v>
      </c>
      <c r="E126" s="44">
        <f>VLOOKUP($D126,'[2]publish'!$A:$I,$E$5,FALSE)</f>
        <v>2517759.46</v>
      </c>
      <c r="H126" s="29"/>
      <c r="I126" s="4"/>
    </row>
    <row r="127" spans="1:9" ht="15" customHeight="1" outlineLevel="1">
      <c r="A127" s="40" t="s">
        <v>251</v>
      </c>
      <c r="B127" s="40" t="s">
        <v>259</v>
      </c>
      <c r="C127" s="41" t="s">
        <v>250</v>
      </c>
      <c r="D127" s="41" t="s">
        <v>115</v>
      </c>
      <c r="E127" s="44">
        <f>VLOOKUP($D127,'[2]publish'!$A:$I,$E$5,FALSE)</f>
        <v>1574855.43</v>
      </c>
      <c r="H127" s="29"/>
      <c r="I127" s="4"/>
    </row>
    <row r="128" spans="1:9" ht="15" customHeight="1" outlineLevel="1">
      <c r="A128" s="40" t="s">
        <v>251</v>
      </c>
      <c r="B128" s="40" t="s">
        <v>259</v>
      </c>
      <c r="C128" s="41" t="s">
        <v>250</v>
      </c>
      <c r="D128" s="41" t="s">
        <v>271</v>
      </c>
      <c r="E128" s="44">
        <f>VLOOKUP($D128,'[2]publish'!$A:$I,$E$5,FALSE)</f>
      </c>
      <c r="H128" s="29"/>
      <c r="I128" s="4"/>
    </row>
    <row r="129" spans="1:9" ht="15" customHeight="1" outlineLevel="1">
      <c r="A129" s="40" t="s">
        <v>251</v>
      </c>
      <c r="B129" s="40" t="s">
        <v>259</v>
      </c>
      <c r="C129" s="41" t="s">
        <v>250</v>
      </c>
      <c r="D129" s="41" t="s">
        <v>116</v>
      </c>
      <c r="E129" s="44">
        <f>VLOOKUP($D129,'[2]publish'!$A:$I,$E$5,FALSE)</f>
      </c>
      <c r="H129" s="29"/>
      <c r="I129" s="4"/>
    </row>
    <row r="130" spans="1:9" ht="15" customHeight="1" outlineLevel="1">
      <c r="A130" s="40" t="s">
        <v>251</v>
      </c>
      <c r="B130" s="40" t="s">
        <v>259</v>
      </c>
      <c r="C130" s="41" t="s">
        <v>250</v>
      </c>
      <c r="D130" s="41" t="s">
        <v>117</v>
      </c>
      <c r="E130" s="44">
        <f>VLOOKUP($D130,'[2]publish'!$A:$I,$E$5,FALSE)</f>
        <v>2014345.24</v>
      </c>
      <c r="H130" s="29"/>
      <c r="I130" s="4"/>
    </row>
    <row r="131" spans="1:9" ht="15" customHeight="1" outlineLevel="1">
      <c r="A131" s="40" t="s">
        <v>251</v>
      </c>
      <c r="B131" s="40" t="s">
        <v>259</v>
      </c>
      <c r="C131" s="41" t="s">
        <v>250</v>
      </c>
      <c r="D131" s="41" t="s">
        <v>118</v>
      </c>
      <c r="E131" s="44">
        <f>VLOOKUP($D131,'[2]publish'!$A:$I,$E$5,FALSE)</f>
        <v>884376.46</v>
      </c>
      <c r="H131" s="29"/>
      <c r="I131" s="4"/>
    </row>
    <row r="132" spans="1:9" ht="15" customHeight="1" outlineLevel="1">
      <c r="A132" s="40" t="s">
        <v>251</v>
      </c>
      <c r="B132" s="40" t="s">
        <v>259</v>
      </c>
      <c r="C132" s="41" t="s">
        <v>250</v>
      </c>
      <c r="D132" s="41" t="s">
        <v>119</v>
      </c>
      <c r="E132" s="44">
        <f>VLOOKUP($D132,'[2]publish'!$A:$I,$E$5,FALSE)</f>
        <v>2442999.37</v>
      </c>
      <c r="H132" s="29"/>
      <c r="I132" s="4"/>
    </row>
    <row r="133" spans="1:9" ht="15" customHeight="1" outlineLevel="1">
      <c r="A133" s="40" t="s">
        <v>251</v>
      </c>
      <c r="B133" s="40" t="s">
        <v>259</v>
      </c>
      <c r="C133" s="41" t="s">
        <v>250</v>
      </c>
      <c r="D133" s="41" t="s">
        <v>120</v>
      </c>
      <c r="E133" s="44">
        <f>VLOOKUP($D133,'[2]publish'!$A:$I,$E$5,FALSE)</f>
        <v>445485.56</v>
      </c>
      <c r="H133" s="29"/>
      <c r="I133" s="4"/>
    </row>
    <row r="134" spans="1:9" ht="15" customHeight="1" outlineLevel="1">
      <c r="A134" s="40" t="s">
        <v>251</v>
      </c>
      <c r="B134" s="40" t="s">
        <v>259</v>
      </c>
      <c r="C134" s="41" t="s">
        <v>250</v>
      </c>
      <c r="D134" s="41" t="s">
        <v>121</v>
      </c>
      <c r="E134" s="44">
        <f>VLOOKUP($D134,'[2]publish'!$A:$I,$E$5,FALSE)</f>
        <v>2964809.75</v>
      </c>
      <c r="H134" s="29"/>
      <c r="I134" s="4"/>
    </row>
    <row r="135" spans="1:9" ht="15" customHeight="1" outlineLevel="1">
      <c r="A135" s="40" t="s">
        <v>251</v>
      </c>
      <c r="B135" s="40" t="s">
        <v>259</v>
      </c>
      <c r="C135" s="41" t="s">
        <v>250</v>
      </c>
      <c r="D135" s="41" t="s">
        <v>122</v>
      </c>
      <c r="E135" s="44">
        <f>VLOOKUP($D135,'[2]publish'!$A:$I,$E$5,FALSE)</f>
      </c>
      <c r="H135" s="29"/>
      <c r="I135" s="4"/>
    </row>
    <row r="136" spans="1:9" ht="15" customHeight="1" outlineLevel="1">
      <c r="A136" s="40" t="s">
        <v>251</v>
      </c>
      <c r="B136" s="40" t="s">
        <v>259</v>
      </c>
      <c r="C136" s="41" t="s">
        <v>250</v>
      </c>
      <c r="D136" s="41" t="s">
        <v>123</v>
      </c>
      <c r="E136" s="44">
        <f>VLOOKUP($D136,'[2]publish'!$A:$I,$E$5,FALSE)</f>
        <v>1393633.3</v>
      </c>
      <c r="H136" s="29"/>
      <c r="I136" s="4"/>
    </row>
    <row r="137" spans="1:9" ht="15" customHeight="1" outlineLevel="1">
      <c r="A137" s="40" t="s">
        <v>251</v>
      </c>
      <c r="B137" s="40" t="s">
        <v>259</v>
      </c>
      <c r="C137" s="41" t="s">
        <v>250</v>
      </c>
      <c r="D137" s="41" t="s">
        <v>124</v>
      </c>
      <c r="E137" s="44">
        <f>VLOOKUP($D137,'[2]publish'!$A:$I,$E$5,FALSE)</f>
        <v>19552304.84</v>
      </c>
      <c r="H137" s="29"/>
      <c r="I137" s="4"/>
    </row>
    <row r="138" spans="1:9" ht="15" customHeight="1" outlineLevel="1">
      <c r="A138" s="40" t="s">
        <v>251</v>
      </c>
      <c r="B138" s="40" t="s">
        <v>259</v>
      </c>
      <c r="C138" s="41" t="s">
        <v>250</v>
      </c>
      <c r="D138" s="41" t="s">
        <v>125</v>
      </c>
      <c r="E138" s="44">
        <f>VLOOKUP($D138,'[2]publish'!$A:$I,$E$5,FALSE)</f>
        <v>18001891.96</v>
      </c>
      <c r="H138" s="29"/>
      <c r="I138" s="4"/>
    </row>
    <row r="139" spans="1:9" ht="15" customHeight="1" outlineLevel="1">
      <c r="A139" s="40" t="s">
        <v>251</v>
      </c>
      <c r="B139" s="40" t="s">
        <v>259</v>
      </c>
      <c r="C139" s="41" t="s">
        <v>250</v>
      </c>
      <c r="D139" s="41" t="s">
        <v>272</v>
      </c>
      <c r="E139" s="44">
        <f>VLOOKUP($D139,'[2]publish'!$A:$I,$E$5,FALSE)</f>
      </c>
      <c r="H139" s="29"/>
      <c r="I139" s="4"/>
    </row>
    <row r="140" spans="1:9" ht="15" customHeight="1" outlineLevel="1">
      <c r="A140" s="40" t="s">
        <v>251</v>
      </c>
      <c r="B140" s="40" t="s">
        <v>259</v>
      </c>
      <c r="C140" s="41" t="s">
        <v>250</v>
      </c>
      <c r="D140" s="41" t="s">
        <v>126</v>
      </c>
      <c r="E140" s="44">
        <f>VLOOKUP($D140,'[2]publish'!$A:$I,$E$5,FALSE)</f>
        <v>2163018.9</v>
      </c>
      <c r="H140" s="29"/>
      <c r="I140" s="4"/>
    </row>
    <row r="141" spans="1:9" ht="15" customHeight="1" outlineLevel="1">
      <c r="A141" s="40" t="s">
        <v>251</v>
      </c>
      <c r="B141" s="40" t="s">
        <v>259</v>
      </c>
      <c r="C141" s="41" t="s">
        <v>250</v>
      </c>
      <c r="D141" s="41" t="s">
        <v>127</v>
      </c>
      <c r="E141" s="44">
        <f>VLOOKUP($D141,'[2]publish'!$A:$I,$E$5,FALSE)</f>
        <v>1016650.62</v>
      </c>
      <c r="H141" s="29"/>
      <c r="I141" s="4"/>
    </row>
    <row r="142" spans="1:9" ht="15" customHeight="1" outlineLevel="1">
      <c r="A142" s="40" t="s">
        <v>251</v>
      </c>
      <c r="B142" s="40" t="s">
        <v>259</v>
      </c>
      <c r="C142" s="41" t="s">
        <v>250</v>
      </c>
      <c r="D142" s="41" t="s">
        <v>128</v>
      </c>
      <c r="E142" s="44">
        <f>VLOOKUP($D142,'[2]publish'!$A:$I,$E$5,FALSE)</f>
        <v>10925488.41</v>
      </c>
      <c r="H142" s="29"/>
      <c r="I142" s="4"/>
    </row>
    <row r="143" spans="1:9" ht="15" customHeight="1" outlineLevel="1">
      <c r="A143" s="40" t="s">
        <v>251</v>
      </c>
      <c r="B143" s="40" t="s">
        <v>259</v>
      </c>
      <c r="C143" s="41" t="s">
        <v>250</v>
      </c>
      <c r="D143" s="41" t="s">
        <v>129</v>
      </c>
      <c r="E143" s="44">
        <f>VLOOKUP($D143,'[2]publish'!$A:$I,$E$5,FALSE)</f>
        <v>3946996.02</v>
      </c>
      <c r="H143" s="29"/>
      <c r="I143" s="4"/>
    </row>
    <row r="144" spans="1:9" ht="15" customHeight="1" outlineLevel="1">
      <c r="A144" s="40" t="s">
        <v>251</v>
      </c>
      <c r="B144" s="40" t="s">
        <v>259</v>
      </c>
      <c r="C144" s="41" t="s">
        <v>250</v>
      </c>
      <c r="D144" s="41" t="s">
        <v>130</v>
      </c>
      <c r="E144" s="44">
        <f>VLOOKUP($D144,'[2]publish'!$A:$I,$E$5,FALSE)</f>
      </c>
      <c r="H144" s="29"/>
      <c r="I144" s="4"/>
    </row>
    <row r="145" spans="1:9" ht="15" customHeight="1" outlineLevel="1">
      <c r="A145" s="40" t="s">
        <v>251</v>
      </c>
      <c r="B145" s="40" t="s">
        <v>259</v>
      </c>
      <c r="C145" s="41" t="s">
        <v>250</v>
      </c>
      <c r="D145" s="41" t="s">
        <v>131</v>
      </c>
      <c r="E145" s="44">
        <f>VLOOKUP($D145,'[2]publish'!$A:$I,$E$5,FALSE)</f>
        <v>2583393.12</v>
      </c>
      <c r="H145" s="29"/>
      <c r="I145" s="4"/>
    </row>
    <row r="146" spans="1:9" ht="15" customHeight="1" outlineLevel="1">
      <c r="A146" s="40" t="s">
        <v>251</v>
      </c>
      <c r="B146" s="40" t="s">
        <v>259</v>
      </c>
      <c r="C146" s="41" t="s">
        <v>250</v>
      </c>
      <c r="D146" s="41" t="s">
        <v>132</v>
      </c>
      <c r="E146" s="44">
        <f>VLOOKUP($D146,'[2]publish'!$A:$I,$E$5,FALSE)</f>
        <v>1518392.12</v>
      </c>
      <c r="H146" s="29"/>
      <c r="I146" s="4"/>
    </row>
    <row r="147" spans="1:9" ht="15" customHeight="1" outlineLevel="1">
      <c r="A147" s="40" t="s">
        <v>251</v>
      </c>
      <c r="B147" s="40" t="s">
        <v>259</v>
      </c>
      <c r="C147" s="41" t="s">
        <v>250</v>
      </c>
      <c r="D147" s="41" t="s">
        <v>133</v>
      </c>
      <c r="E147" s="44">
        <f>VLOOKUP($D147,'[2]publish'!$A:$I,$E$5,FALSE)</f>
      </c>
      <c r="H147" s="29"/>
      <c r="I147" s="4"/>
    </row>
    <row r="148" spans="1:9" ht="15" customHeight="1" outlineLevel="1">
      <c r="A148" s="40" t="s">
        <v>251</v>
      </c>
      <c r="B148" s="40" t="s">
        <v>259</v>
      </c>
      <c r="C148" s="41" t="s">
        <v>250</v>
      </c>
      <c r="D148" s="41" t="s">
        <v>134</v>
      </c>
      <c r="E148" s="44">
        <f>VLOOKUP($D148,'[2]publish'!$A:$I,$E$5,FALSE)</f>
        <v>37341230.42</v>
      </c>
      <c r="H148" s="29"/>
      <c r="I148" s="4"/>
    </row>
    <row r="149" spans="1:9" ht="15" customHeight="1" outlineLevel="1">
      <c r="A149" s="40" t="s">
        <v>251</v>
      </c>
      <c r="B149" s="40" t="s">
        <v>259</v>
      </c>
      <c r="C149" s="41" t="s">
        <v>250</v>
      </c>
      <c r="D149" s="41" t="s">
        <v>135</v>
      </c>
      <c r="E149" s="44">
        <f>VLOOKUP($D149,'[2]publish'!$A:$I,$E$5,FALSE)</f>
        <v>2792992.64</v>
      </c>
      <c r="H149" s="29"/>
      <c r="I149" s="4"/>
    </row>
    <row r="150" spans="1:9" ht="15" customHeight="1" outlineLevel="1">
      <c r="A150" s="40" t="s">
        <v>251</v>
      </c>
      <c r="B150" s="40" t="s">
        <v>259</v>
      </c>
      <c r="C150" s="41" t="s">
        <v>250</v>
      </c>
      <c r="D150" s="41" t="s">
        <v>136</v>
      </c>
      <c r="E150" s="44">
        <f>VLOOKUP($D150,'[2]publish'!$A:$I,$E$5,FALSE)</f>
        <v>10632309.87</v>
      </c>
      <c r="H150" s="29"/>
      <c r="I150" s="4"/>
    </row>
    <row r="151" spans="1:9" ht="15" customHeight="1" outlineLevel="1">
      <c r="A151" s="40" t="s">
        <v>251</v>
      </c>
      <c r="B151" s="40" t="s">
        <v>259</v>
      </c>
      <c r="C151" s="41" t="s">
        <v>250</v>
      </c>
      <c r="D151" s="41" t="s">
        <v>137</v>
      </c>
      <c r="E151" s="44">
        <f>VLOOKUP($D151,'[2]publish'!$A:$I,$E$5,FALSE)</f>
      </c>
      <c r="H151" s="29"/>
      <c r="I151" s="4"/>
    </row>
    <row r="152" spans="1:9" ht="15" customHeight="1" outlineLevel="1">
      <c r="A152" s="40" t="s">
        <v>251</v>
      </c>
      <c r="B152" s="40" t="s">
        <v>259</v>
      </c>
      <c r="C152" s="41" t="s">
        <v>250</v>
      </c>
      <c r="D152" s="41" t="s">
        <v>138</v>
      </c>
      <c r="E152" s="44">
        <f>VLOOKUP($D152,'[2]publish'!$A:$I,$E$5,FALSE)</f>
        <v>1772620.29</v>
      </c>
      <c r="H152" s="29"/>
      <c r="I152" s="4"/>
    </row>
    <row r="153" spans="1:9" ht="15" customHeight="1" outlineLevel="1">
      <c r="A153" s="40" t="s">
        <v>251</v>
      </c>
      <c r="B153" s="40" t="s">
        <v>259</v>
      </c>
      <c r="C153" s="41" t="s">
        <v>250</v>
      </c>
      <c r="D153" s="41" t="s">
        <v>273</v>
      </c>
      <c r="E153" s="44">
        <f>VLOOKUP($D153,'[2]publish'!$A:$I,$E$5,FALSE)</f>
      </c>
      <c r="H153" s="29"/>
      <c r="I153" s="4"/>
    </row>
    <row r="154" spans="1:9" ht="15" customHeight="1" outlineLevel="1">
      <c r="A154" s="40" t="s">
        <v>251</v>
      </c>
      <c r="B154" s="40" t="s">
        <v>259</v>
      </c>
      <c r="C154" s="41" t="s">
        <v>250</v>
      </c>
      <c r="D154" s="41" t="s">
        <v>139</v>
      </c>
      <c r="E154" s="44">
        <f>VLOOKUP($D154,'[2]publish'!$A:$I,$E$5,FALSE)</f>
      </c>
      <c r="H154" s="29"/>
      <c r="I154" s="4"/>
    </row>
    <row r="155" spans="1:9" ht="15" customHeight="1" outlineLevel="1">
      <c r="A155" s="40" t="s">
        <v>251</v>
      </c>
      <c r="B155" s="40" t="s">
        <v>259</v>
      </c>
      <c r="C155" s="41" t="s">
        <v>250</v>
      </c>
      <c r="D155" s="41" t="s">
        <v>140</v>
      </c>
      <c r="E155" s="44">
        <f>VLOOKUP($D155,'[2]publish'!$A:$I,$E$5,FALSE)</f>
      </c>
      <c r="H155" s="29"/>
      <c r="I155" s="4"/>
    </row>
    <row r="156" spans="1:9" ht="15" customHeight="1" outlineLevel="1">
      <c r="A156" s="40" t="s">
        <v>251</v>
      </c>
      <c r="B156" s="40" t="s">
        <v>259</v>
      </c>
      <c r="C156" s="41" t="s">
        <v>250</v>
      </c>
      <c r="D156" s="41" t="s">
        <v>141</v>
      </c>
      <c r="E156" s="44">
        <f>VLOOKUP($D156,'[2]publish'!$A:$I,$E$5,FALSE)</f>
      </c>
      <c r="H156" s="29"/>
      <c r="I156" s="4"/>
    </row>
    <row r="157" spans="1:9" ht="15" customHeight="1" outlineLevel="1">
      <c r="A157" s="40" t="s">
        <v>251</v>
      </c>
      <c r="B157" s="40" t="s">
        <v>259</v>
      </c>
      <c r="C157" s="41" t="s">
        <v>250</v>
      </c>
      <c r="D157" s="41" t="s">
        <v>142</v>
      </c>
      <c r="E157" s="44">
        <f>VLOOKUP($D157,'[2]publish'!$A:$I,$E$5,FALSE)</f>
        <v>3492517.93</v>
      </c>
      <c r="H157" s="29"/>
      <c r="I157" s="4"/>
    </row>
    <row r="158" spans="1:9" ht="15" customHeight="1" outlineLevel="1">
      <c r="A158" s="40" t="s">
        <v>251</v>
      </c>
      <c r="B158" s="40" t="s">
        <v>259</v>
      </c>
      <c r="C158" s="41" t="s">
        <v>250</v>
      </c>
      <c r="D158" s="41" t="s">
        <v>143</v>
      </c>
      <c r="E158" s="44">
        <f>VLOOKUP($D158,'[2]publish'!$A:$I,$E$5,FALSE)</f>
      </c>
      <c r="H158" s="29"/>
      <c r="I158" s="4"/>
    </row>
    <row r="159" spans="1:9" ht="15" customHeight="1" outlineLevel="1">
      <c r="A159" s="40" t="s">
        <v>251</v>
      </c>
      <c r="B159" s="40" t="s">
        <v>259</v>
      </c>
      <c r="C159" s="41" t="s">
        <v>250</v>
      </c>
      <c r="D159" s="41" t="s">
        <v>274</v>
      </c>
      <c r="E159" s="44">
        <f>VLOOKUP($D159,'[2]publish'!$A:$I,$E$5,FALSE)</f>
      </c>
      <c r="H159" s="29"/>
      <c r="I159" s="4"/>
    </row>
    <row r="160" spans="1:9" ht="15" customHeight="1" outlineLevel="1">
      <c r="A160" s="40" t="s">
        <v>251</v>
      </c>
      <c r="B160" s="40" t="s">
        <v>259</v>
      </c>
      <c r="C160" s="41" t="s">
        <v>250</v>
      </c>
      <c r="D160" s="41" t="s">
        <v>144</v>
      </c>
      <c r="E160" s="44">
        <f>VLOOKUP($D160,'[2]publish'!$A:$I,$E$5,FALSE)</f>
      </c>
      <c r="H160" s="29"/>
      <c r="I160" s="4"/>
    </row>
    <row r="161" spans="1:9" ht="15" customHeight="1" outlineLevel="1">
      <c r="A161" s="40" t="s">
        <v>251</v>
      </c>
      <c r="B161" s="40" t="s">
        <v>259</v>
      </c>
      <c r="C161" s="41" t="s">
        <v>250</v>
      </c>
      <c r="D161" s="41" t="s">
        <v>145</v>
      </c>
      <c r="E161" s="44">
        <f>VLOOKUP($D161,'[2]publish'!$A:$I,$E$5,FALSE)</f>
        <v>1440618.89</v>
      </c>
      <c r="H161" s="29"/>
      <c r="I161" s="4"/>
    </row>
    <row r="162" spans="1:9" ht="15" customHeight="1" outlineLevel="1">
      <c r="A162" s="40" t="s">
        <v>251</v>
      </c>
      <c r="B162" s="40" t="s">
        <v>259</v>
      </c>
      <c r="C162" s="41" t="s">
        <v>250</v>
      </c>
      <c r="D162" s="41" t="s">
        <v>146</v>
      </c>
      <c r="E162" s="44">
        <f>VLOOKUP($D162,'[2]publish'!$A:$I,$E$5,FALSE)</f>
        <v>2630795.7</v>
      </c>
      <c r="H162" s="29"/>
      <c r="I162" s="4"/>
    </row>
    <row r="163" spans="1:9" ht="15" customHeight="1" outlineLevel="1">
      <c r="A163" s="40" t="s">
        <v>251</v>
      </c>
      <c r="B163" s="40" t="s">
        <v>259</v>
      </c>
      <c r="C163" s="41" t="s">
        <v>250</v>
      </c>
      <c r="D163" s="41" t="s">
        <v>147</v>
      </c>
      <c r="E163" s="44">
        <f>VLOOKUP($D163,'[2]publish'!$A:$I,$E$5,FALSE)</f>
      </c>
      <c r="H163" s="29"/>
      <c r="I163" s="4"/>
    </row>
    <row r="164" spans="1:9" ht="15" customHeight="1" outlineLevel="1">
      <c r="A164" s="40" t="s">
        <v>251</v>
      </c>
      <c r="B164" s="40" t="s">
        <v>259</v>
      </c>
      <c r="C164" s="41" t="s">
        <v>250</v>
      </c>
      <c r="D164" s="41" t="s">
        <v>148</v>
      </c>
      <c r="E164" s="44">
        <f>VLOOKUP($D164,'[2]publish'!$A:$I,$E$5,FALSE)</f>
      </c>
      <c r="H164" s="29"/>
      <c r="I164" s="4"/>
    </row>
    <row r="165" spans="1:9" ht="15" customHeight="1" outlineLevel="1">
      <c r="A165" s="40" t="s">
        <v>251</v>
      </c>
      <c r="B165" s="40" t="s">
        <v>259</v>
      </c>
      <c r="C165" s="41" t="s">
        <v>250</v>
      </c>
      <c r="D165" s="41" t="s">
        <v>275</v>
      </c>
      <c r="E165" s="44">
        <f>VLOOKUP($D165,'[2]publish'!$A:$I,$E$5,FALSE)</f>
      </c>
      <c r="H165" s="29"/>
      <c r="I165" s="4"/>
    </row>
    <row r="166" spans="1:9" ht="15" customHeight="1" outlineLevel="1">
      <c r="A166" s="40" t="s">
        <v>251</v>
      </c>
      <c r="B166" s="40" t="s">
        <v>259</v>
      </c>
      <c r="C166" s="41" t="s">
        <v>250</v>
      </c>
      <c r="D166" s="41" t="s">
        <v>149</v>
      </c>
      <c r="E166" s="44">
        <f>VLOOKUP($D166,'[2]publish'!$A:$I,$E$5,FALSE)</f>
        <v>3609265.55</v>
      </c>
      <c r="H166" s="29"/>
      <c r="I166" s="4"/>
    </row>
    <row r="167" spans="1:9" ht="15" customHeight="1" outlineLevel="1">
      <c r="A167" s="40" t="s">
        <v>251</v>
      </c>
      <c r="B167" s="40" t="s">
        <v>259</v>
      </c>
      <c r="C167" s="41" t="s">
        <v>250</v>
      </c>
      <c r="D167" s="41" t="s">
        <v>150</v>
      </c>
      <c r="E167" s="44">
        <f>VLOOKUP($D167,'[2]publish'!$A:$I,$E$5,FALSE)</f>
        <v>1345075.9</v>
      </c>
      <c r="H167" s="29"/>
      <c r="I167" s="4"/>
    </row>
    <row r="168" spans="1:9" ht="15" customHeight="1" outlineLevel="1">
      <c r="A168" s="40" t="s">
        <v>251</v>
      </c>
      <c r="B168" s="40" t="s">
        <v>259</v>
      </c>
      <c r="C168" s="41" t="s">
        <v>250</v>
      </c>
      <c r="D168" s="41" t="s">
        <v>151</v>
      </c>
      <c r="E168" s="44">
        <f>VLOOKUP($D168,'[2]publish'!$A:$I,$E$5,FALSE)</f>
        <v>597997.3</v>
      </c>
      <c r="H168" s="29"/>
      <c r="I168" s="4"/>
    </row>
    <row r="169" spans="1:9" ht="15" customHeight="1" outlineLevel="1">
      <c r="A169" s="40" t="s">
        <v>251</v>
      </c>
      <c r="B169" s="40" t="s">
        <v>259</v>
      </c>
      <c r="C169" s="41" t="s">
        <v>250</v>
      </c>
      <c r="D169" s="41" t="s">
        <v>276</v>
      </c>
      <c r="E169" s="44">
        <f>VLOOKUP($D169,'[2]publish'!$A:$I,$E$5,FALSE)</f>
      </c>
      <c r="H169" s="29"/>
      <c r="I169" s="4"/>
    </row>
    <row r="170" spans="1:9" ht="15" customHeight="1" outlineLevel="1">
      <c r="A170" s="40" t="s">
        <v>251</v>
      </c>
      <c r="B170" s="40" t="s">
        <v>259</v>
      </c>
      <c r="C170" s="41" t="s">
        <v>250</v>
      </c>
      <c r="D170" s="41" t="s">
        <v>152</v>
      </c>
      <c r="E170" s="44">
        <f>VLOOKUP($D170,'[2]publish'!$A:$I,$E$5,FALSE)</f>
      </c>
      <c r="H170" s="29"/>
      <c r="I170" s="4"/>
    </row>
    <row r="171" spans="1:9" ht="15" customHeight="1" outlineLevel="1">
      <c r="A171" s="40" t="s">
        <v>251</v>
      </c>
      <c r="B171" s="40" t="s">
        <v>259</v>
      </c>
      <c r="C171" s="41" t="s">
        <v>250</v>
      </c>
      <c r="D171" s="41" t="s">
        <v>153</v>
      </c>
      <c r="E171" s="44">
        <f>VLOOKUP($D171,'[2]publish'!$A:$I,$E$5,FALSE)</f>
        <v>969403.29</v>
      </c>
      <c r="H171" s="29"/>
      <c r="I171" s="4"/>
    </row>
    <row r="172" spans="1:9" ht="15" customHeight="1" outlineLevel="1">
      <c r="A172" s="40" t="s">
        <v>251</v>
      </c>
      <c r="B172" s="40" t="s">
        <v>259</v>
      </c>
      <c r="C172" s="41" t="s">
        <v>250</v>
      </c>
      <c r="D172" s="41" t="s">
        <v>154</v>
      </c>
      <c r="E172" s="44">
        <f>VLOOKUP($D172,'[2]publish'!$A:$I,$E$5,FALSE)</f>
      </c>
      <c r="H172" s="29"/>
      <c r="I172" s="4"/>
    </row>
    <row r="173" spans="1:9" ht="15" customHeight="1" outlineLevel="1">
      <c r="A173" s="40" t="s">
        <v>251</v>
      </c>
      <c r="B173" s="40" t="s">
        <v>259</v>
      </c>
      <c r="C173" s="41" t="s">
        <v>250</v>
      </c>
      <c r="D173" s="41" t="s">
        <v>155</v>
      </c>
      <c r="E173" s="44">
        <f>VLOOKUP($D173,'[2]publish'!$A:$I,$E$5,FALSE)</f>
      </c>
      <c r="H173" s="29"/>
      <c r="I173" s="4"/>
    </row>
    <row r="174" spans="1:9" ht="15" customHeight="1" outlineLevel="1">
      <c r="A174" s="40" t="s">
        <v>251</v>
      </c>
      <c r="B174" s="40" t="s">
        <v>259</v>
      </c>
      <c r="C174" s="41" t="s">
        <v>250</v>
      </c>
      <c r="D174" s="41" t="s">
        <v>277</v>
      </c>
      <c r="E174" s="44" t="str">
        <f>VLOOKUP($D174,'[2]publish'!$A:$I,$E$5,FALSE)</f>
        <v>terminated</v>
      </c>
      <c r="H174" s="29"/>
      <c r="I174" s="4"/>
    </row>
    <row r="175" spans="1:9" ht="15" customHeight="1" outlineLevel="1">
      <c r="A175" s="40" t="s">
        <v>251</v>
      </c>
      <c r="B175" s="40" t="s">
        <v>259</v>
      </c>
      <c r="C175" s="41" t="s">
        <v>250</v>
      </c>
      <c r="D175" s="41" t="s">
        <v>156</v>
      </c>
      <c r="E175" s="44">
        <f>VLOOKUP($D175,'[2]publish'!$A:$I,$E$5,FALSE)</f>
      </c>
      <c r="H175" s="29"/>
      <c r="I175" s="4"/>
    </row>
    <row r="176" spans="1:9" ht="15" customHeight="1" outlineLevel="1">
      <c r="A176" s="40" t="s">
        <v>251</v>
      </c>
      <c r="B176" s="40" t="s">
        <v>259</v>
      </c>
      <c r="C176" s="41" t="s">
        <v>250</v>
      </c>
      <c r="D176" s="41" t="s">
        <v>157</v>
      </c>
      <c r="E176" s="44">
        <f>VLOOKUP($D176,'[2]publish'!$A:$I,$E$5,FALSE)</f>
      </c>
      <c r="H176" s="29"/>
      <c r="I176" s="4"/>
    </row>
    <row r="177" spans="1:9" ht="15" customHeight="1" outlineLevel="1">
      <c r="A177" s="40" t="s">
        <v>251</v>
      </c>
      <c r="B177" s="40" t="s">
        <v>259</v>
      </c>
      <c r="C177" s="41" t="s">
        <v>250</v>
      </c>
      <c r="D177" s="41" t="s">
        <v>158</v>
      </c>
      <c r="E177" s="44">
        <f>VLOOKUP($D177,'[2]publish'!$A:$I,$E$5,FALSE)</f>
      </c>
      <c r="H177" s="29"/>
      <c r="I177" s="4"/>
    </row>
    <row r="178" spans="1:9" ht="15" customHeight="1" outlineLevel="1">
      <c r="A178" s="40" t="s">
        <v>251</v>
      </c>
      <c r="B178" s="40" t="s">
        <v>259</v>
      </c>
      <c r="C178" s="41" t="s">
        <v>250</v>
      </c>
      <c r="D178" s="41" t="s">
        <v>159</v>
      </c>
      <c r="E178" s="44">
        <f>VLOOKUP($D178,'[2]publish'!$A:$I,$E$5,FALSE)</f>
        <v>3815859.62</v>
      </c>
      <c r="H178" s="29"/>
      <c r="I178" s="4"/>
    </row>
    <row r="179" spans="1:9" ht="15" customHeight="1" outlineLevel="1">
      <c r="A179" s="40" t="s">
        <v>251</v>
      </c>
      <c r="B179" s="40" t="s">
        <v>259</v>
      </c>
      <c r="C179" s="41" t="s">
        <v>250</v>
      </c>
      <c r="D179" s="41" t="s">
        <v>160</v>
      </c>
      <c r="E179" s="44">
        <f>VLOOKUP($D179,'[2]publish'!$A:$I,$E$5,FALSE)</f>
        <v>7278505.89</v>
      </c>
      <c r="H179" s="29"/>
      <c r="I179" s="4"/>
    </row>
    <row r="180" spans="1:9" ht="15" customHeight="1" outlineLevel="1">
      <c r="A180" s="40" t="s">
        <v>251</v>
      </c>
      <c r="B180" s="40" t="s">
        <v>259</v>
      </c>
      <c r="C180" s="41" t="s">
        <v>250</v>
      </c>
      <c r="D180" s="41" t="s">
        <v>161</v>
      </c>
      <c r="E180" s="44">
        <f>VLOOKUP($D180,'[2]publish'!$A:$I,$E$5,FALSE)</f>
        <v>4166673.15</v>
      </c>
      <c r="H180" s="29"/>
      <c r="I180" s="4"/>
    </row>
    <row r="181" spans="1:9" ht="15" customHeight="1" outlineLevel="1">
      <c r="A181" s="40" t="s">
        <v>251</v>
      </c>
      <c r="B181" s="40" t="s">
        <v>259</v>
      </c>
      <c r="C181" s="41" t="s">
        <v>250</v>
      </c>
      <c r="D181" s="41" t="s">
        <v>162</v>
      </c>
      <c r="E181" s="44">
        <f>VLOOKUP($D181,'[2]publish'!$A:$I,$E$5,FALSE)</f>
        <v>1905201.52</v>
      </c>
      <c r="H181" s="29"/>
      <c r="I181" s="4"/>
    </row>
    <row r="182" spans="1:9" ht="15" customHeight="1" outlineLevel="1">
      <c r="A182" s="40" t="s">
        <v>251</v>
      </c>
      <c r="B182" s="40" t="s">
        <v>259</v>
      </c>
      <c r="C182" s="41" t="s">
        <v>250</v>
      </c>
      <c r="D182" s="41" t="s">
        <v>278</v>
      </c>
      <c r="E182" s="44">
        <f>VLOOKUP($D182,'[2]publish'!$A:$I,$E$5,FALSE)</f>
      </c>
      <c r="H182" s="29"/>
      <c r="I182" s="4"/>
    </row>
    <row r="183" spans="1:9" ht="15" customHeight="1" outlineLevel="1">
      <c r="A183" s="40" t="s">
        <v>251</v>
      </c>
      <c r="B183" s="40" t="s">
        <v>259</v>
      </c>
      <c r="C183" s="41" t="s">
        <v>250</v>
      </c>
      <c r="D183" s="41" t="s">
        <v>163</v>
      </c>
      <c r="E183" s="44">
        <f>VLOOKUP($D183,'[2]publish'!$A:$I,$E$5,FALSE)</f>
      </c>
      <c r="H183" s="29"/>
      <c r="I183" s="4"/>
    </row>
    <row r="184" spans="1:9" ht="15" customHeight="1" outlineLevel="1">
      <c r="A184" s="40" t="s">
        <v>251</v>
      </c>
      <c r="B184" s="40" t="s">
        <v>259</v>
      </c>
      <c r="C184" s="41" t="s">
        <v>250</v>
      </c>
      <c r="D184" s="41" t="s">
        <v>164</v>
      </c>
      <c r="E184" s="44">
        <f>VLOOKUP($D184,'[2]publish'!$A:$I,$E$5,FALSE)</f>
        <v>2151109</v>
      </c>
      <c r="H184" s="29"/>
      <c r="I184" s="4"/>
    </row>
    <row r="185" spans="1:9" ht="15" customHeight="1" outlineLevel="1">
      <c r="A185" s="40" t="s">
        <v>251</v>
      </c>
      <c r="B185" s="40" t="s">
        <v>259</v>
      </c>
      <c r="C185" s="41" t="s">
        <v>250</v>
      </c>
      <c r="D185" s="41" t="s">
        <v>165</v>
      </c>
      <c r="E185" s="44">
        <f>VLOOKUP($D185,'[2]publish'!$A:$I,$E$5,FALSE)</f>
      </c>
      <c r="H185" s="29"/>
      <c r="I185" s="4"/>
    </row>
    <row r="186" spans="1:9" ht="15" customHeight="1" outlineLevel="1">
      <c r="A186" s="40" t="s">
        <v>251</v>
      </c>
      <c r="B186" s="40" t="s">
        <v>259</v>
      </c>
      <c r="C186" s="41" t="s">
        <v>250</v>
      </c>
      <c r="D186" s="41" t="s">
        <v>166</v>
      </c>
      <c r="E186" s="44">
        <f>VLOOKUP($D186,'[2]publish'!$A:$I,$E$5,FALSE)</f>
        <v>4879748.01</v>
      </c>
      <c r="H186" s="29"/>
      <c r="I186" s="4"/>
    </row>
    <row r="187" spans="1:9" ht="15" customHeight="1" outlineLevel="1">
      <c r="A187" s="40" t="s">
        <v>251</v>
      </c>
      <c r="B187" s="40" t="s">
        <v>259</v>
      </c>
      <c r="C187" s="41" t="s">
        <v>250</v>
      </c>
      <c r="D187" s="41" t="s">
        <v>167</v>
      </c>
      <c r="E187" s="44">
        <f>VLOOKUP($D187,'[2]publish'!$A:$I,$E$5,FALSE)</f>
      </c>
      <c r="H187" s="29"/>
      <c r="I187" s="4"/>
    </row>
    <row r="188" spans="1:9" ht="15" customHeight="1" outlineLevel="1">
      <c r="A188" s="40" t="s">
        <v>251</v>
      </c>
      <c r="B188" s="40" t="s">
        <v>259</v>
      </c>
      <c r="C188" s="41" t="s">
        <v>250</v>
      </c>
      <c r="D188" s="41" t="s">
        <v>168</v>
      </c>
      <c r="E188" s="44">
        <f>VLOOKUP($D188,'[2]publish'!$A:$I,$E$5,FALSE)</f>
        <v>1457394.81</v>
      </c>
      <c r="H188" s="29"/>
      <c r="I188" s="4"/>
    </row>
    <row r="189" spans="1:9" ht="15" customHeight="1" outlineLevel="1">
      <c r="A189" s="40" t="s">
        <v>251</v>
      </c>
      <c r="B189" s="40" t="s">
        <v>259</v>
      </c>
      <c r="C189" s="41" t="s">
        <v>250</v>
      </c>
      <c r="D189" s="41" t="s">
        <v>169</v>
      </c>
      <c r="E189" s="44">
        <f>VLOOKUP($D189,'[2]publish'!$A:$I,$E$5,FALSE)</f>
      </c>
      <c r="H189" s="29"/>
      <c r="I189" s="4"/>
    </row>
    <row r="190" spans="1:9" ht="15" customHeight="1" outlineLevel="1">
      <c r="A190" s="40" t="s">
        <v>251</v>
      </c>
      <c r="B190" s="40" t="s">
        <v>259</v>
      </c>
      <c r="C190" s="41" t="s">
        <v>250</v>
      </c>
      <c r="D190" s="41" t="s">
        <v>170</v>
      </c>
      <c r="E190" s="44">
        <f>VLOOKUP($D190,'[2]publish'!$A:$I,$E$5,FALSE)</f>
      </c>
      <c r="H190" s="29"/>
      <c r="I190" s="4"/>
    </row>
    <row r="191" spans="1:9" ht="15" customHeight="1" outlineLevel="1">
      <c r="A191" s="40" t="s">
        <v>251</v>
      </c>
      <c r="B191" s="40" t="s">
        <v>259</v>
      </c>
      <c r="C191" s="41" t="s">
        <v>250</v>
      </c>
      <c r="D191" s="41" t="s">
        <v>171</v>
      </c>
      <c r="E191" s="44">
        <f>VLOOKUP($D191,'[2]publish'!$A:$I,$E$5,FALSE)</f>
      </c>
      <c r="H191" s="29"/>
      <c r="I191" s="4"/>
    </row>
    <row r="192" spans="1:9" ht="15" customHeight="1" outlineLevel="1">
      <c r="A192" s="40" t="s">
        <v>251</v>
      </c>
      <c r="B192" s="40" t="s">
        <v>259</v>
      </c>
      <c r="C192" s="41" t="s">
        <v>250</v>
      </c>
      <c r="D192" s="41" t="s">
        <v>172</v>
      </c>
      <c r="E192" s="44">
        <f>VLOOKUP($D192,'[2]publish'!$A:$I,$E$5,FALSE)</f>
      </c>
      <c r="H192" s="29"/>
      <c r="I192" s="4"/>
    </row>
    <row r="193" spans="1:9" ht="15" customHeight="1" outlineLevel="1">
      <c r="A193" s="40" t="s">
        <v>251</v>
      </c>
      <c r="B193" s="40" t="s">
        <v>259</v>
      </c>
      <c r="C193" s="41" t="s">
        <v>250</v>
      </c>
      <c r="D193" s="41" t="s">
        <v>173</v>
      </c>
      <c r="E193" s="44">
        <f>VLOOKUP($D193,'[2]publish'!$A:$I,$E$5,FALSE)</f>
      </c>
      <c r="H193" s="29"/>
      <c r="I193" s="4"/>
    </row>
    <row r="194" spans="1:9" ht="15" customHeight="1" outlineLevel="1">
      <c r="A194" s="40" t="s">
        <v>251</v>
      </c>
      <c r="B194" s="40" t="s">
        <v>259</v>
      </c>
      <c r="C194" s="41" t="s">
        <v>250</v>
      </c>
      <c r="D194" s="41" t="s">
        <v>174</v>
      </c>
      <c r="E194" s="44">
        <f>VLOOKUP($D194,'[2]publish'!$A:$I,$E$5,FALSE)</f>
      </c>
      <c r="H194" s="29"/>
      <c r="I194" s="4"/>
    </row>
    <row r="195" spans="1:9" ht="15" customHeight="1" outlineLevel="1">
      <c r="A195" s="40" t="s">
        <v>251</v>
      </c>
      <c r="B195" s="40" t="s">
        <v>259</v>
      </c>
      <c r="C195" s="41" t="s">
        <v>250</v>
      </c>
      <c r="D195" s="41" t="s">
        <v>279</v>
      </c>
      <c r="E195" s="44">
        <f>VLOOKUP($D195,'[2]publish'!$A:$I,$E$5,FALSE)</f>
      </c>
      <c r="H195" s="29"/>
      <c r="I195" s="4"/>
    </row>
    <row r="196" spans="1:9" ht="15" customHeight="1" outlineLevel="1">
      <c r="A196" s="40" t="s">
        <v>251</v>
      </c>
      <c r="B196" s="40" t="s">
        <v>259</v>
      </c>
      <c r="C196" s="41" t="s">
        <v>250</v>
      </c>
      <c r="D196" s="41" t="s">
        <v>175</v>
      </c>
      <c r="E196" s="44">
        <f>VLOOKUP($D196,'[2]publish'!$A:$I,$E$5,FALSE)</f>
      </c>
      <c r="H196" s="29"/>
      <c r="I196" s="4"/>
    </row>
    <row r="197" spans="1:9" ht="15" customHeight="1" outlineLevel="1">
      <c r="A197" s="40" t="s">
        <v>251</v>
      </c>
      <c r="B197" s="40" t="s">
        <v>259</v>
      </c>
      <c r="C197" s="41" t="s">
        <v>250</v>
      </c>
      <c r="D197" s="41" t="s">
        <v>176</v>
      </c>
      <c r="E197" s="44">
        <f>VLOOKUP($D197,'[2]publish'!$A:$I,$E$5,FALSE)</f>
      </c>
      <c r="H197" s="29"/>
      <c r="I197" s="4"/>
    </row>
    <row r="198" spans="1:9" ht="15" customHeight="1" outlineLevel="1">
      <c r="A198" s="40" t="s">
        <v>251</v>
      </c>
      <c r="B198" s="40" t="s">
        <v>259</v>
      </c>
      <c r="C198" s="41" t="s">
        <v>250</v>
      </c>
      <c r="D198" s="41" t="s">
        <v>280</v>
      </c>
      <c r="E198" s="44">
        <f>VLOOKUP($D198,'[2]publish'!$A:$I,$E$5,FALSE)</f>
      </c>
      <c r="H198" s="29"/>
      <c r="I198" s="4"/>
    </row>
    <row r="199" spans="1:9" ht="15" customHeight="1" outlineLevel="1">
      <c r="A199" s="40" t="s">
        <v>251</v>
      </c>
      <c r="B199" s="40" t="s">
        <v>259</v>
      </c>
      <c r="C199" s="41" t="s">
        <v>250</v>
      </c>
      <c r="D199" s="41" t="s">
        <v>177</v>
      </c>
      <c r="E199" s="44">
        <f>VLOOKUP($D199,'[2]publish'!$A:$I,$E$5,FALSE)</f>
        <v>5824889.71</v>
      </c>
      <c r="H199" s="29"/>
      <c r="I199" s="4"/>
    </row>
    <row r="200" spans="1:9" ht="15" customHeight="1" outlineLevel="1">
      <c r="A200" s="40" t="s">
        <v>251</v>
      </c>
      <c r="B200" s="40" t="s">
        <v>259</v>
      </c>
      <c r="C200" s="41" t="s">
        <v>250</v>
      </c>
      <c r="D200" s="41" t="s">
        <v>178</v>
      </c>
      <c r="E200" s="44">
        <f>VLOOKUP($D200,'[2]publish'!$A:$I,$E$5,FALSE)</f>
        <v>1144939.38</v>
      </c>
      <c r="H200" s="29"/>
      <c r="I200" s="4"/>
    </row>
    <row r="201" spans="1:9" ht="15" customHeight="1" outlineLevel="1">
      <c r="A201" s="40" t="s">
        <v>251</v>
      </c>
      <c r="B201" s="40" t="s">
        <v>259</v>
      </c>
      <c r="C201" s="41" t="s">
        <v>250</v>
      </c>
      <c r="D201" s="41" t="s">
        <v>179</v>
      </c>
      <c r="E201" s="44">
        <f>VLOOKUP($D201,'[2]publish'!$A:$I,$E$5,FALSE)</f>
      </c>
      <c r="H201" s="29"/>
      <c r="I201" s="4"/>
    </row>
    <row r="202" spans="1:9" ht="15" customHeight="1" outlineLevel="1">
      <c r="A202" s="40" t="s">
        <v>251</v>
      </c>
      <c r="B202" s="40" t="s">
        <v>259</v>
      </c>
      <c r="C202" s="41" t="s">
        <v>250</v>
      </c>
      <c r="D202" s="41" t="s">
        <v>180</v>
      </c>
      <c r="E202" s="44">
        <f>VLOOKUP($D202,'[2]publish'!$A:$I,$E$5,FALSE)</f>
        <v>3449699.46</v>
      </c>
      <c r="H202" s="29"/>
      <c r="I202" s="4"/>
    </row>
    <row r="203" spans="1:9" ht="15" customHeight="1" outlineLevel="1">
      <c r="A203" s="40" t="s">
        <v>251</v>
      </c>
      <c r="B203" s="40" t="s">
        <v>259</v>
      </c>
      <c r="C203" s="41" t="s">
        <v>250</v>
      </c>
      <c r="D203" s="41" t="s">
        <v>181</v>
      </c>
      <c r="E203" s="44">
        <f>VLOOKUP($D203,'[2]publish'!$A:$I,$E$5,FALSE)</f>
        <v>2162531.09</v>
      </c>
      <c r="H203" s="29"/>
      <c r="I203" s="4"/>
    </row>
    <row r="204" spans="1:9" ht="15" customHeight="1" outlineLevel="1">
      <c r="A204" s="40" t="s">
        <v>251</v>
      </c>
      <c r="B204" s="40" t="s">
        <v>259</v>
      </c>
      <c r="C204" s="41" t="s">
        <v>250</v>
      </c>
      <c r="D204" s="41" t="s">
        <v>182</v>
      </c>
      <c r="E204" s="44">
        <f>VLOOKUP($D204,'[2]publish'!$A:$I,$E$5,FALSE)</f>
      </c>
      <c r="H204" s="29"/>
      <c r="I204" s="4"/>
    </row>
    <row r="205" spans="1:9" ht="15" customHeight="1" outlineLevel="1">
      <c r="A205" s="40" t="s">
        <v>251</v>
      </c>
      <c r="B205" s="40" t="s">
        <v>259</v>
      </c>
      <c r="C205" s="41" t="s">
        <v>250</v>
      </c>
      <c r="D205" s="41" t="s">
        <v>183</v>
      </c>
      <c r="E205" s="44">
        <f>VLOOKUP($D205,'[2]publish'!$A:$I,$E$5,FALSE)</f>
      </c>
      <c r="H205" s="29"/>
      <c r="I205" s="4"/>
    </row>
    <row r="206" spans="1:9" ht="15" customHeight="1" outlineLevel="1">
      <c r="A206" s="40" t="s">
        <v>251</v>
      </c>
      <c r="B206" s="40" t="s">
        <v>259</v>
      </c>
      <c r="C206" s="41" t="s">
        <v>250</v>
      </c>
      <c r="D206" s="41" t="s">
        <v>184</v>
      </c>
      <c r="E206" s="44">
        <f>VLOOKUP($D206,'[2]publish'!$A:$I,$E$5,FALSE)</f>
        <v>2360568.97</v>
      </c>
      <c r="H206" s="29"/>
      <c r="I206" s="4"/>
    </row>
    <row r="207" spans="1:9" ht="15" customHeight="1" outlineLevel="1">
      <c r="A207" s="40" t="s">
        <v>251</v>
      </c>
      <c r="B207" s="40" t="s">
        <v>259</v>
      </c>
      <c r="C207" s="41" t="s">
        <v>250</v>
      </c>
      <c r="D207" s="41" t="s">
        <v>185</v>
      </c>
      <c r="E207" s="44">
        <f>VLOOKUP($D207,'[2]publish'!$A:$I,$E$5,FALSE)</f>
      </c>
      <c r="H207" s="29"/>
      <c r="I207" s="4"/>
    </row>
    <row r="208" spans="1:9" ht="15" customHeight="1" outlineLevel="1">
      <c r="A208" s="40" t="s">
        <v>251</v>
      </c>
      <c r="B208" s="40" t="s">
        <v>259</v>
      </c>
      <c r="C208" s="41" t="s">
        <v>250</v>
      </c>
      <c r="D208" s="41" t="s">
        <v>186</v>
      </c>
      <c r="E208" s="44">
        <f>VLOOKUP($D208,'[2]publish'!$A:$I,$E$5,FALSE)</f>
      </c>
      <c r="H208" s="29"/>
      <c r="I208" s="4"/>
    </row>
    <row r="209" spans="1:9" ht="15" customHeight="1" outlineLevel="1">
      <c r="A209" s="40" t="s">
        <v>251</v>
      </c>
      <c r="B209" s="40" t="s">
        <v>259</v>
      </c>
      <c r="C209" s="41" t="s">
        <v>250</v>
      </c>
      <c r="D209" s="41" t="s">
        <v>187</v>
      </c>
      <c r="E209" s="44">
        <f>VLOOKUP($D209,'[2]publish'!$A:$I,$E$5,FALSE)</f>
        <v>4479068.06</v>
      </c>
      <c r="H209" s="29"/>
      <c r="I209" s="4"/>
    </row>
    <row r="210" spans="1:9" ht="15" customHeight="1" outlineLevel="1">
      <c r="A210" s="40" t="s">
        <v>251</v>
      </c>
      <c r="B210" s="40" t="s">
        <v>259</v>
      </c>
      <c r="C210" s="41" t="s">
        <v>250</v>
      </c>
      <c r="D210" s="41" t="s">
        <v>188</v>
      </c>
      <c r="E210" s="44">
        <f>VLOOKUP($D210,'[2]publish'!$A:$I,$E$5,FALSE)</f>
        <v>2098724.15</v>
      </c>
      <c r="H210" s="29"/>
      <c r="I210" s="4"/>
    </row>
    <row r="211" spans="1:9" ht="15" customHeight="1" outlineLevel="1">
      <c r="A211" s="40" t="s">
        <v>251</v>
      </c>
      <c r="B211" s="40" t="s">
        <v>259</v>
      </c>
      <c r="C211" s="41" t="s">
        <v>250</v>
      </c>
      <c r="D211" s="41" t="s">
        <v>189</v>
      </c>
      <c r="E211" s="44">
        <f>VLOOKUP($D211,'[2]publish'!$A:$I,$E$5,FALSE)</f>
        <v>3345625.23</v>
      </c>
      <c r="H211" s="29"/>
      <c r="I211" s="4"/>
    </row>
    <row r="212" spans="1:9" ht="15" customHeight="1" outlineLevel="1">
      <c r="A212" s="40" t="s">
        <v>251</v>
      </c>
      <c r="B212" s="40" t="s">
        <v>259</v>
      </c>
      <c r="C212" s="41" t="s">
        <v>250</v>
      </c>
      <c r="D212" s="41" t="s">
        <v>281</v>
      </c>
      <c r="E212" s="44">
        <f>VLOOKUP($D212,'[2]publish'!$A:$I,$E$5,FALSE)</f>
      </c>
      <c r="H212" s="29"/>
      <c r="I212" s="4"/>
    </row>
    <row r="213" spans="1:9" ht="15" customHeight="1" outlineLevel="1">
      <c r="A213" s="40" t="s">
        <v>251</v>
      </c>
      <c r="B213" s="40" t="s">
        <v>259</v>
      </c>
      <c r="C213" s="41" t="s">
        <v>250</v>
      </c>
      <c r="D213" s="41" t="s">
        <v>190</v>
      </c>
      <c r="E213" s="44">
        <f>VLOOKUP($D213,'[2]publish'!$A:$I,$E$5,FALSE)</f>
        <v>3290666.5</v>
      </c>
      <c r="H213" s="29"/>
      <c r="I213" s="4"/>
    </row>
    <row r="214" spans="1:9" ht="15" customHeight="1" outlineLevel="1">
      <c r="A214" s="40" t="s">
        <v>251</v>
      </c>
      <c r="B214" s="40" t="s">
        <v>259</v>
      </c>
      <c r="C214" s="41" t="s">
        <v>250</v>
      </c>
      <c r="D214" s="41" t="s">
        <v>191</v>
      </c>
      <c r="E214" s="44">
        <f>VLOOKUP($D214,'[2]publish'!$A:$I,$E$5,FALSE)</f>
        <v>3867234.55</v>
      </c>
      <c r="H214" s="29"/>
      <c r="I214" s="4"/>
    </row>
    <row r="215" spans="1:9" ht="15" customHeight="1" outlineLevel="1">
      <c r="A215" s="40" t="s">
        <v>251</v>
      </c>
      <c r="B215" s="40" t="s">
        <v>259</v>
      </c>
      <c r="C215" s="41" t="s">
        <v>250</v>
      </c>
      <c r="D215" s="41" t="s">
        <v>192</v>
      </c>
      <c r="E215" s="44">
        <f>VLOOKUP($D215,'[2]publish'!$A:$I,$E$5,FALSE)</f>
        <v>2294744.52</v>
      </c>
      <c r="H215" s="29"/>
      <c r="I215" s="4"/>
    </row>
    <row r="216" spans="1:9" ht="15" customHeight="1" outlineLevel="1">
      <c r="A216" s="40" t="s">
        <v>251</v>
      </c>
      <c r="B216" s="40" t="s">
        <v>259</v>
      </c>
      <c r="C216" s="41" t="s">
        <v>250</v>
      </c>
      <c r="D216" s="41" t="s">
        <v>193</v>
      </c>
      <c r="E216" s="44">
        <f>VLOOKUP($D216,'[2]publish'!$A:$I,$E$5,FALSE)</f>
        <v>6577742</v>
      </c>
      <c r="H216" s="29"/>
      <c r="I216" s="4"/>
    </row>
    <row r="217" spans="1:9" ht="15" customHeight="1" outlineLevel="1">
      <c r="A217" s="40" t="s">
        <v>251</v>
      </c>
      <c r="B217" s="40" t="s">
        <v>259</v>
      </c>
      <c r="C217" s="41" t="s">
        <v>250</v>
      </c>
      <c r="D217" s="41" t="s">
        <v>194</v>
      </c>
      <c r="E217" s="44">
        <f>VLOOKUP($D217,'[2]publish'!$A:$I,$E$5,FALSE)</f>
      </c>
      <c r="H217" s="29"/>
      <c r="I217" s="4"/>
    </row>
    <row r="218" spans="1:9" ht="15" customHeight="1" outlineLevel="1">
      <c r="A218" s="40" t="s">
        <v>251</v>
      </c>
      <c r="B218" s="40" t="s">
        <v>259</v>
      </c>
      <c r="C218" s="41" t="s">
        <v>250</v>
      </c>
      <c r="D218" s="41" t="s">
        <v>195</v>
      </c>
      <c r="E218" s="44">
        <f>VLOOKUP($D218,'[2]publish'!$A:$I,$E$5,FALSE)</f>
      </c>
      <c r="H218" s="29"/>
      <c r="I218" s="4"/>
    </row>
    <row r="219" spans="1:9" ht="15" customHeight="1" outlineLevel="1">
      <c r="A219" s="40" t="s">
        <v>251</v>
      </c>
      <c r="B219" s="40" t="s">
        <v>259</v>
      </c>
      <c r="C219" s="41" t="s">
        <v>250</v>
      </c>
      <c r="D219" s="41" t="s">
        <v>196</v>
      </c>
      <c r="E219" s="44">
        <f>VLOOKUP($D219,'[2]publish'!$A:$I,$E$5,FALSE)</f>
      </c>
      <c r="H219" s="29"/>
      <c r="I219" s="4"/>
    </row>
    <row r="220" spans="1:9" ht="15" customHeight="1" outlineLevel="1">
      <c r="A220" s="40" t="s">
        <v>251</v>
      </c>
      <c r="B220" s="40" t="s">
        <v>259</v>
      </c>
      <c r="C220" s="41" t="s">
        <v>250</v>
      </c>
      <c r="D220" s="41" t="s">
        <v>197</v>
      </c>
      <c r="E220" s="44">
        <f>VLOOKUP($D220,'[2]publish'!$A:$I,$E$5,FALSE)</f>
      </c>
      <c r="H220" s="29"/>
      <c r="I220" s="4"/>
    </row>
    <row r="221" spans="1:9" ht="15" customHeight="1" outlineLevel="1">
      <c r="A221" s="40" t="s">
        <v>251</v>
      </c>
      <c r="B221" s="40" t="s">
        <v>259</v>
      </c>
      <c r="C221" s="41" t="s">
        <v>250</v>
      </c>
      <c r="D221" s="41" t="s">
        <v>198</v>
      </c>
      <c r="E221" s="44">
        <f>VLOOKUP($D221,'[2]publish'!$A:$I,$E$5,FALSE)</f>
        <v>2389058.37</v>
      </c>
      <c r="H221" s="29"/>
      <c r="I221" s="4"/>
    </row>
    <row r="222" spans="1:9" ht="15" customHeight="1" outlineLevel="1">
      <c r="A222" s="40" t="s">
        <v>251</v>
      </c>
      <c r="B222" s="40" t="s">
        <v>259</v>
      </c>
      <c r="C222" s="41" t="s">
        <v>250</v>
      </c>
      <c r="D222" s="41" t="s">
        <v>199</v>
      </c>
      <c r="E222" s="44">
        <f>VLOOKUP($D222,'[2]publish'!$A:$I,$E$5,FALSE)</f>
      </c>
      <c r="H222" s="29"/>
      <c r="I222" s="4"/>
    </row>
    <row r="223" spans="1:9" ht="15" customHeight="1" outlineLevel="1">
      <c r="A223" s="40" t="s">
        <v>251</v>
      </c>
      <c r="B223" s="40" t="s">
        <v>259</v>
      </c>
      <c r="C223" s="41" t="s">
        <v>250</v>
      </c>
      <c r="D223" s="41" t="s">
        <v>200</v>
      </c>
      <c r="E223" s="44">
        <f>VLOOKUP($D223,'[2]publish'!$A:$I,$E$5,FALSE)</f>
      </c>
      <c r="H223" s="29"/>
      <c r="I223" s="4"/>
    </row>
    <row r="224" spans="1:9" ht="15" customHeight="1" outlineLevel="1">
      <c r="A224" s="40" t="s">
        <v>251</v>
      </c>
      <c r="B224" s="40" t="s">
        <v>259</v>
      </c>
      <c r="C224" s="41" t="s">
        <v>250</v>
      </c>
      <c r="D224" s="41" t="s">
        <v>201</v>
      </c>
      <c r="E224" s="44">
        <f>VLOOKUP($D224,'[2]publish'!$A:$I,$E$5,FALSE)</f>
      </c>
      <c r="H224" s="29"/>
      <c r="I224" s="4"/>
    </row>
    <row r="225" spans="1:9" ht="15" customHeight="1" outlineLevel="1">
      <c r="A225" s="40" t="s">
        <v>251</v>
      </c>
      <c r="B225" s="40" t="s">
        <v>259</v>
      </c>
      <c r="C225" s="41" t="s">
        <v>250</v>
      </c>
      <c r="D225" s="41" t="s">
        <v>202</v>
      </c>
      <c r="E225" s="44">
        <f>VLOOKUP($D225,'[2]publish'!$A:$I,$E$5,FALSE)</f>
      </c>
      <c r="H225" s="29"/>
      <c r="I225" s="4"/>
    </row>
    <row r="226" spans="1:9" ht="15" customHeight="1" outlineLevel="1">
      <c r="A226" s="40" t="s">
        <v>251</v>
      </c>
      <c r="B226" s="40" t="s">
        <v>259</v>
      </c>
      <c r="C226" s="41" t="s">
        <v>250</v>
      </c>
      <c r="D226" s="41" t="s">
        <v>203</v>
      </c>
      <c r="E226" s="44">
        <f>VLOOKUP($D226,'[2]publish'!$A:$I,$E$5,FALSE)</f>
      </c>
      <c r="H226" s="29"/>
      <c r="I226" s="4"/>
    </row>
    <row r="227" spans="1:9" ht="15" customHeight="1" outlineLevel="1">
      <c r="A227" s="40" t="s">
        <v>251</v>
      </c>
      <c r="B227" s="40" t="s">
        <v>259</v>
      </c>
      <c r="C227" s="41" t="s">
        <v>250</v>
      </c>
      <c r="D227" s="41" t="s">
        <v>204</v>
      </c>
      <c r="E227" s="44">
        <f>VLOOKUP($D227,'[2]publish'!$A:$I,$E$5,FALSE)</f>
        <v>14101772.1</v>
      </c>
      <c r="H227" s="29"/>
      <c r="I227" s="4"/>
    </row>
    <row r="228" spans="1:9" ht="15" customHeight="1" outlineLevel="1">
      <c r="A228" s="40" t="s">
        <v>251</v>
      </c>
      <c r="B228" s="40" t="s">
        <v>259</v>
      </c>
      <c r="C228" s="41" t="s">
        <v>250</v>
      </c>
      <c r="D228" s="41" t="s">
        <v>205</v>
      </c>
      <c r="E228" s="44">
        <f>VLOOKUP($D228,'[2]publish'!$A:$I,$E$5,FALSE)</f>
      </c>
      <c r="H228" s="29"/>
      <c r="I228" s="4"/>
    </row>
    <row r="229" spans="1:9" ht="15" customHeight="1" outlineLevel="1">
      <c r="A229" s="40" t="s">
        <v>251</v>
      </c>
      <c r="B229" s="40" t="s">
        <v>259</v>
      </c>
      <c r="C229" s="41" t="s">
        <v>250</v>
      </c>
      <c r="D229" s="41" t="s">
        <v>206</v>
      </c>
      <c r="E229" s="44">
        <f>VLOOKUP($D229,'[2]publish'!$A:$I,$E$5,FALSE)</f>
        <v>5751161.48</v>
      </c>
      <c r="H229" s="29"/>
      <c r="I229" s="4"/>
    </row>
    <row r="230" spans="1:9" ht="15" customHeight="1" outlineLevel="1">
      <c r="A230" s="40" t="s">
        <v>251</v>
      </c>
      <c r="B230" s="40" t="s">
        <v>259</v>
      </c>
      <c r="C230" s="41" t="s">
        <v>250</v>
      </c>
      <c r="D230" s="41" t="s">
        <v>207</v>
      </c>
      <c r="E230" s="44">
        <f>VLOOKUP($D230,'[2]publish'!$A:$I,$E$5,FALSE)</f>
        <v>1272604.9</v>
      </c>
      <c r="H230" s="29"/>
      <c r="I230" s="4"/>
    </row>
    <row r="231" spans="1:9" ht="15" customHeight="1" outlineLevel="1">
      <c r="A231" s="40" t="s">
        <v>251</v>
      </c>
      <c r="B231" s="40" t="s">
        <v>259</v>
      </c>
      <c r="C231" s="41" t="s">
        <v>250</v>
      </c>
      <c r="D231" s="41" t="s">
        <v>208</v>
      </c>
      <c r="E231" s="44">
        <f>VLOOKUP($D231,'[2]publish'!$A:$I,$E$5,FALSE)</f>
        <v>8170900.37</v>
      </c>
      <c r="H231" s="29"/>
      <c r="I231" s="4"/>
    </row>
    <row r="232" spans="1:9" ht="15" customHeight="1" outlineLevel="1">
      <c r="A232" s="40" t="s">
        <v>251</v>
      </c>
      <c r="B232" s="40" t="s">
        <v>259</v>
      </c>
      <c r="C232" s="41" t="s">
        <v>250</v>
      </c>
      <c r="D232" s="41" t="s">
        <v>282</v>
      </c>
      <c r="E232" s="44">
        <f>VLOOKUP($D232,'[2]publish'!$A:$I,$E$5,FALSE)</f>
      </c>
      <c r="H232" s="29"/>
      <c r="I232" s="4"/>
    </row>
    <row r="233" spans="1:9" ht="15" customHeight="1" outlineLevel="1">
      <c r="A233" s="40" t="s">
        <v>251</v>
      </c>
      <c r="B233" s="40" t="s">
        <v>259</v>
      </c>
      <c r="C233" s="41" t="s">
        <v>250</v>
      </c>
      <c r="D233" s="41" t="s">
        <v>209</v>
      </c>
      <c r="E233" s="44">
        <f>VLOOKUP($D233,'[2]publish'!$A:$I,$E$5,FALSE)</f>
        <v>13357095.95</v>
      </c>
      <c r="H233" s="29"/>
      <c r="I233" s="4"/>
    </row>
    <row r="234" spans="1:9" ht="15" customHeight="1" outlineLevel="1">
      <c r="A234" s="40" t="s">
        <v>251</v>
      </c>
      <c r="B234" s="40" t="s">
        <v>259</v>
      </c>
      <c r="C234" s="41" t="s">
        <v>250</v>
      </c>
      <c r="D234" s="41" t="s">
        <v>210</v>
      </c>
      <c r="E234" s="44">
        <f>VLOOKUP($D234,'[2]publish'!$A:$I,$E$5,FALSE)</f>
        <v>7948857.27</v>
      </c>
      <c r="H234" s="29"/>
      <c r="I234" s="4"/>
    </row>
    <row r="235" spans="1:9" ht="15" customHeight="1" outlineLevel="1">
      <c r="A235" s="40" t="s">
        <v>251</v>
      </c>
      <c r="B235" s="40" t="s">
        <v>259</v>
      </c>
      <c r="C235" s="41" t="s">
        <v>250</v>
      </c>
      <c r="D235" s="41" t="s">
        <v>211</v>
      </c>
      <c r="E235" s="44">
        <f>VLOOKUP($D235,'[2]publish'!$A:$I,$E$5,FALSE)</f>
      </c>
      <c r="H235" s="29"/>
      <c r="I235" s="4"/>
    </row>
    <row r="236" spans="1:9" ht="15" customHeight="1" outlineLevel="1">
      <c r="A236" s="40" t="s">
        <v>251</v>
      </c>
      <c r="B236" s="40" t="s">
        <v>259</v>
      </c>
      <c r="C236" s="41" t="s">
        <v>250</v>
      </c>
      <c r="D236" s="41" t="s">
        <v>212</v>
      </c>
      <c r="E236" s="44">
        <f>VLOOKUP($D236,'[2]publish'!$A:$I,$E$5,FALSE)</f>
        <v>3490895.69</v>
      </c>
      <c r="H236" s="29"/>
      <c r="I236" s="4"/>
    </row>
    <row r="237" spans="1:9" ht="15" customHeight="1" outlineLevel="1">
      <c r="A237" s="40" t="s">
        <v>251</v>
      </c>
      <c r="B237" s="40" t="s">
        <v>259</v>
      </c>
      <c r="C237" s="41" t="s">
        <v>250</v>
      </c>
      <c r="D237" s="41" t="s">
        <v>213</v>
      </c>
      <c r="E237" s="44">
        <f>VLOOKUP($D237,'[2]publish'!$A:$I,$E$5,FALSE)</f>
        <v>1416555.13</v>
      </c>
      <c r="H237" s="29"/>
      <c r="I237" s="4"/>
    </row>
    <row r="238" spans="1:9" ht="15" customHeight="1" outlineLevel="1">
      <c r="A238" s="40" t="s">
        <v>251</v>
      </c>
      <c r="B238" s="40" t="s">
        <v>259</v>
      </c>
      <c r="C238" s="41" t="s">
        <v>250</v>
      </c>
      <c r="D238" s="41" t="s">
        <v>214</v>
      </c>
      <c r="E238" s="44">
        <f>VLOOKUP($D238,'[2]publish'!$A:$I,$E$5,FALSE)</f>
      </c>
      <c r="H238" s="29"/>
      <c r="I238" s="4"/>
    </row>
    <row r="239" spans="1:9" ht="15" customHeight="1" outlineLevel="1">
      <c r="A239" s="40" t="s">
        <v>251</v>
      </c>
      <c r="B239" s="40" t="s">
        <v>259</v>
      </c>
      <c r="C239" s="41" t="s">
        <v>250</v>
      </c>
      <c r="D239" s="41" t="s">
        <v>215</v>
      </c>
      <c r="E239" s="44">
        <f>VLOOKUP($D239,'[2]publish'!$A:$I,$E$5,FALSE)</f>
      </c>
      <c r="H239" s="29"/>
      <c r="I239" s="4"/>
    </row>
    <row r="240" spans="1:9" ht="15" customHeight="1" outlineLevel="1">
      <c r="A240" s="40" t="s">
        <v>251</v>
      </c>
      <c r="B240" s="40" t="s">
        <v>259</v>
      </c>
      <c r="C240" s="41" t="s">
        <v>250</v>
      </c>
      <c r="D240" s="41" t="s">
        <v>216</v>
      </c>
      <c r="E240" s="44">
        <f>VLOOKUP($D240,'[2]publish'!$A:$I,$E$5,FALSE)</f>
        <v>2720380.31</v>
      </c>
      <c r="H240" s="29"/>
      <c r="I240" s="4"/>
    </row>
    <row r="241" spans="1:9" ht="15" customHeight="1" outlineLevel="1">
      <c r="A241" s="40" t="s">
        <v>251</v>
      </c>
      <c r="B241" s="40" t="s">
        <v>259</v>
      </c>
      <c r="C241" s="41" t="s">
        <v>250</v>
      </c>
      <c r="D241" s="41" t="s">
        <v>283</v>
      </c>
      <c r="E241" s="44">
        <f>VLOOKUP($D241,'[2]publish'!$A:$I,$E$5,FALSE)</f>
      </c>
      <c r="H241" s="29"/>
      <c r="I241" s="4"/>
    </row>
    <row r="242" spans="1:9" ht="15" customHeight="1" outlineLevel="1">
      <c r="A242" s="40" t="s">
        <v>251</v>
      </c>
      <c r="B242" s="40" t="s">
        <v>259</v>
      </c>
      <c r="C242" s="41" t="s">
        <v>250</v>
      </c>
      <c r="D242" s="41" t="s">
        <v>217</v>
      </c>
      <c r="E242" s="44">
        <f>VLOOKUP($D242,'[2]publish'!$A:$I,$E$5,FALSE)</f>
      </c>
      <c r="H242" s="29"/>
      <c r="I242" s="4"/>
    </row>
    <row r="243" spans="1:9" ht="15" customHeight="1" outlineLevel="1">
      <c r="A243" s="40" t="s">
        <v>251</v>
      </c>
      <c r="B243" s="40" t="s">
        <v>259</v>
      </c>
      <c r="C243" s="41" t="s">
        <v>250</v>
      </c>
      <c r="D243" s="41" t="s">
        <v>218</v>
      </c>
      <c r="E243" s="44">
        <f>VLOOKUP($D243,'[2]publish'!$A:$I,$E$5,FALSE)</f>
        <v>10457680.66</v>
      </c>
      <c r="H243" s="29"/>
      <c r="I243" s="4"/>
    </row>
    <row r="244" spans="1:9" ht="15" customHeight="1" outlineLevel="1">
      <c r="A244" s="40" t="s">
        <v>251</v>
      </c>
      <c r="B244" s="40" t="s">
        <v>259</v>
      </c>
      <c r="C244" s="41" t="s">
        <v>250</v>
      </c>
      <c r="D244" s="41" t="s">
        <v>219</v>
      </c>
      <c r="E244" s="44">
        <f>VLOOKUP($D244,'[2]publish'!$A:$I,$E$5,FALSE)</f>
      </c>
      <c r="H244" s="29"/>
      <c r="I244" s="4"/>
    </row>
    <row r="245" spans="1:9" ht="15" customHeight="1" outlineLevel="1">
      <c r="A245" s="40" t="s">
        <v>251</v>
      </c>
      <c r="B245" s="40" t="s">
        <v>259</v>
      </c>
      <c r="C245" s="41" t="s">
        <v>250</v>
      </c>
      <c r="D245" s="41" t="s">
        <v>220</v>
      </c>
      <c r="E245" s="44">
        <f>VLOOKUP($D245,'[2]publish'!$A:$I,$E$5,FALSE)</f>
        <v>2564906</v>
      </c>
      <c r="H245" s="29"/>
      <c r="I245" s="4"/>
    </row>
    <row r="246" spans="1:9" ht="15" customHeight="1" outlineLevel="1">
      <c r="A246" s="40" t="s">
        <v>251</v>
      </c>
      <c r="B246" s="40" t="s">
        <v>259</v>
      </c>
      <c r="C246" s="41" t="s">
        <v>250</v>
      </c>
      <c r="D246" s="41" t="s">
        <v>284</v>
      </c>
      <c r="E246" s="44">
        <f>VLOOKUP($D246,'[2]publish'!$A:$I,$E$5,FALSE)</f>
      </c>
      <c r="H246" s="29"/>
      <c r="I246" s="4"/>
    </row>
    <row r="247" spans="1:9" ht="15" customHeight="1" outlineLevel="1">
      <c r="A247" s="40" t="s">
        <v>251</v>
      </c>
      <c r="B247" s="40" t="s">
        <v>259</v>
      </c>
      <c r="C247" s="41" t="s">
        <v>250</v>
      </c>
      <c r="D247" s="41" t="s">
        <v>221</v>
      </c>
      <c r="E247" s="44">
        <f>VLOOKUP($D247,'[2]publish'!$A:$I,$E$5,FALSE)</f>
      </c>
      <c r="H247" s="29"/>
      <c r="I247" s="4"/>
    </row>
    <row r="248" spans="1:9" ht="15" customHeight="1" outlineLevel="1">
      <c r="A248" s="40" t="s">
        <v>251</v>
      </c>
      <c r="B248" s="40" t="s">
        <v>259</v>
      </c>
      <c r="C248" s="41" t="s">
        <v>250</v>
      </c>
      <c r="D248" s="41" t="s">
        <v>222</v>
      </c>
      <c r="E248" s="44">
        <f>VLOOKUP($D248,'[2]publish'!$A:$I,$E$5,FALSE)</f>
        <v>1169724.83</v>
      </c>
      <c r="H248" s="29"/>
      <c r="I248" s="4"/>
    </row>
    <row r="249" spans="1:9" ht="15" customHeight="1" outlineLevel="1">
      <c r="A249" s="40" t="s">
        <v>251</v>
      </c>
      <c r="B249" s="40" t="s">
        <v>259</v>
      </c>
      <c r="C249" s="41" t="s">
        <v>250</v>
      </c>
      <c r="D249" s="41" t="s">
        <v>223</v>
      </c>
      <c r="E249" s="44">
        <f>VLOOKUP($D249,'[2]publish'!$A:$I,$E$5,FALSE)</f>
        <v>30125890.41</v>
      </c>
      <c r="H249" s="29"/>
      <c r="I249" s="4"/>
    </row>
    <row r="250" spans="1:9" ht="15" customHeight="1" outlineLevel="1">
      <c r="A250" s="40" t="s">
        <v>251</v>
      </c>
      <c r="B250" s="40" t="s">
        <v>259</v>
      </c>
      <c r="C250" s="41" t="s">
        <v>250</v>
      </c>
      <c r="D250" s="41" t="s">
        <v>224</v>
      </c>
      <c r="E250" s="44">
        <f>VLOOKUP($D250,'[2]publish'!$A:$I,$E$5,FALSE)</f>
        <v>36449722.42</v>
      </c>
      <c r="H250" s="29"/>
      <c r="I250" s="4"/>
    </row>
    <row r="251" spans="1:9" ht="15" customHeight="1" outlineLevel="1">
      <c r="A251" s="40" t="s">
        <v>251</v>
      </c>
      <c r="B251" s="40" t="s">
        <v>259</v>
      </c>
      <c r="C251" s="41" t="s">
        <v>250</v>
      </c>
      <c r="D251" s="41" t="s">
        <v>225</v>
      </c>
      <c r="E251" s="44">
        <f>VLOOKUP($D251,'[2]publish'!$A:$I,$E$5,FALSE)</f>
        <v>19692809.05</v>
      </c>
      <c r="H251" s="29"/>
      <c r="I251" s="4"/>
    </row>
    <row r="252" spans="1:9" ht="15" customHeight="1" outlineLevel="1">
      <c r="A252" s="40" t="s">
        <v>251</v>
      </c>
      <c r="B252" s="40" t="s">
        <v>259</v>
      </c>
      <c r="C252" s="41" t="s">
        <v>250</v>
      </c>
      <c r="D252" s="41" t="s">
        <v>226</v>
      </c>
      <c r="E252" s="44">
        <f>VLOOKUP($D252,'[2]publish'!$A:$I,$E$5,FALSE)</f>
      </c>
      <c r="H252" s="29"/>
      <c r="I252" s="4"/>
    </row>
    <row r="253" spans="1:9" ht="15" customHeight="1" outlineLevel="1">
      <c r="A253" s="40" t="s">
        <v>251</v>
      </c>
      <c r="B253" s="40" t="s">
        <v>259</v>
      </c>
      <c r="C253" s="41" t="s">
        <v>250</v>
      </c>
      <c r="D253" s="41" t="s">
        <v>227</v>
      </c>
      <c r="E253" s="44">
        <f>VLOOKUP($D253,'[2]publish'!$A:$I,$E$5,FALSE)</f>
      </c>
      <c r="H253" s="29"/>
      <c r="I253" s="4"/>
    </row>
    <row r="254" spans="1:9" ht="15" customHeight="1" outlineLevel="1">
      <c r="A254" s="40" t="s">
        <v>251</v>
      </c>
      <c r="B254" s="40" t="s">
        <v>259</v>
      </c>
      <c r="C254" s="41" t="s">
        <v>250</v>
      </c>
      <c r="D254" s="41" t="s">
        <v>228</v>
      </c>
      <c r="E254" s="44">
        <f>VLOOKUP($D254,'[2]publish'!$A:$I,$E$5,FALSE)</f>
        <v>1270013.44</v>
      </c>
      <c r="H254" s="29"/>
      <c r="I254" s="4"/>
    </row>
    <row r="255" spans="1:9" ht="15" customHeight="1" outlineLevel="1">
      <c r="A255" s="40" t="s">
        <v>251</v>
      </c>
      <c r="B255" s="40" t="s">
        <v>259</v>
      </c>
      <c r="C255" s="41" t="s">
        <v>250</v>
      </c>
      <c r="D255" s="41" t="s">
        <v>229</v>
      </c>
      <c r="E255" s="44">
        <f>VLOOKUP($D255,'[2]publish'!$A:$I,$E$5,FALSE)</f>
      </c>
      <c r="H255" s="29"/>
      <c r="I255" s="4"/>
    </row>
    <row r="256" spans="1:9" ht="15" customHeight="1" outlineLevel="1">
      <c r="A256" s="40" t="s">
        <v>251</v>
      </c>
      <c r="B256" s="40" t="s">
        <v>259</v>
      </c>
      <c r="C256" s="41" t="s">
        <v>250</v>
      </c>
      <c r="D256" s="41" t="s">
        <v>230</v>
      </c>
      <c r="E256" s="44">
        <f>VLOOKUP($D256,'[2]publish'!$A:$I,$E$5,FALSE)</f>
        <v>297129.59</v>
      </c>
      <c r="H256" s="29"/>
      <c r="I256" s="4"/>
    </row>
    <row r="257" spans="1:9" ht="15" customHeight="1" outlineLevel="1">
      <c r="A257" s="40" t="s">
        <v>251</v>
      </c>
      <c r="B257" s="40" t="s">
        <v>259</v>
      </c>
      <c r="C257" s="41" t="s">
        <v>250</v>
      </c>
      <c r="D257" s="41" t="s">
        <v>231</v>
      </c>
      <c r="E257" s="44">
        <f>VLOOKUP($D257,'[2]publish'!$A:$I,$E$5,FALSE)</f>
      </c>
      <c r="H257" s="29"/>
      <c r="I257" s="4"/>
    </row>
    <row r="258" spans="1:9" ht="15" customHeight="1" outlineLevel="1">
      <c r="A258" s="40" t="s">
        <v>251</v>
      </c>
      <c r="B258" s="40" t="s">
        <v>259</v>
      </c>
      <c r="C258" s="41" t="s">
        <v>250</v>
      </c>
      <c r="D258" s="41" t="s">
        <v>232</v>
      </c>
      <c r="E258" s="44">
        <f>VLOOKUP($D258,'[2]publish'!$A:$I,$E$5,FALSE)</f>
      </c>
      <c r="H258" s="29"/>
      <c r="I258" s="4"/>
    </row>
    <row r="259" spans="1:9" ht="15" customHeight="1" outlineLevel="1">
      <c r="A259" s="40" t="s">
        <v>251</v>
      </c>
      <c r="B259" s="40" t="s">
        <v>259</v>
      </c>
      <c r="C259" s="41" t="s">
        <v>250</v>
      </c>
      <c r="D259" s="41" t="s">
        <v>233</v>
      </c>
      <c r="E259" s="44">
        <f>VLOOKUP($D259,'[2]publish'!$A:$I,$E$5,FALSE)</f>
      </c>
      <c r="H259" s="29"/>
      <c r="I259" s="4"/>
    </row>
    <row r="260" spans="1:9" ht="15" customHeight="1" outlineLevel="1">
      <c r="A260" s="40" t="s">
        <v>251</v>
      </c>
      <c r="B260" s="40" t="s">
        <v>259</v>
      </c>
      <c r="C260" s="41" t="s">
        <v>250</v>
      </c>
      <c r="D260" s="41" t="s">
        <v>234</v>
      </c>
      <c r="E260" s="44">
        <f>VLOOKUP($D260,'[2]publish'!$A:$I,$E$5,FALSE)</f>
      </c>
      <c r="H260" s="29"/>
      <c r="I260" s="4"/>
    </row>
    <row r="261" spans="1:9" ht="15" customHeight="1" outlineLevel="1">
      <c r="A261" s="40" t="s">
        <v>251</v>
      </c>
      <c r="B261" s="40" t="s">
        <v>259</v>
      </c>
      <c r="C261" s="41" t="s">
        <v>250</v>
      </c>
      <c r="D261" s="41" t="s">
        <v>235</v>
      </c>
      <c r="E261" s="44">
        <f>VLOOKUP($D261,'[2]publish'!$A:$I,$E$5,FALSE)</f>
        <v>493505.64</v>
      </c>
      <c r="H261" s="29"/>
      <c r="I261" s="4"/>
    </row>
    <row r="262" spans="1:9" ht="15" customHeight="1" outlineLevel="1">
      <c r="A262" s="40" t="s">
        <v>251</v>
      </c>
      <c r="B262" s="40" t="s">
        <v>259</v>
      </c>
      <c r="C262" s="41" t="s">
        <v>250</v>
      </c>
      <c r="D262" s="41" t="s">
        <v>236</v>
      </c>
      <c r="E262" s="44">
        <f>VLOOKUP($D262,'[2]publish'!$A:$I,$E$5,FALSE)</f>
      </c>
      <c r="H262" s="29"/>
      <c r="I262" s="4"/>
    </row>
    <row r="263" spans="1:9" ht="15" customHeight="1" outlineLevel="1">
      <c r="A263" s="40" t="s">
        <v>251</v>
      </c>
      <c r="B263" s="40" t="s">
        <v>259</v>
      </c>
      <c r="C263" s="41" t="s">
        <v>250</v>
      </c>
      <c r="D263" s="41" t="s">
        <v>237</v>
      </c>
      <c r="E263" s="44">
        <f>VLOOKUP($D263,'[2]publish'!$A:$I,$E$5,FALSE)</f>
      </c>
      <c r="H263" s="29"/>
      <c r="I263" s="4"/>
    </row>
    <row r="264" spans="1:9" ht="15" customHeight="1" outlineLevel="1">
      <c r="A264" s="40" t="s">
        <v>251</v>
      </c>
      <c r="B264" s="40" t="s">
        <v>259</v>
      </c>
      <c r="C264" s="41" t="s">
        <v>250</v>
      </c>
      <c r="D264" s="41" t="s">
        <v>238</v>
      </c>
      <c r="E264" s="44">
        <f>VLOOKUP($D264,'[2]publish'!$A:$I,$E$5,FALSE)</f>
      </c>
      <c r="H264" s="29"/>
      <c r="I264" s="4"/>
    </row>
    <row r="265" spans="1:9" ht="15" customHeight="1" outlineLevel="1">
      <c r="A265" s="40" t="s">
        <v>251</v>
      </c>
      <c r="B265" s="40" t="s">
        <v>259</v>
      </c>
      <c r="C265" s="41" t="s">
        <v>250</v>
      </c>
      <c r="D265" s="41" t="s">
        <v>239</v>
      </c>
      <c r="E265" s="44">
        <f>VLOOKUP($D265,'[2]publish'!$A:$I,$E$5,FALSE)</f>
      </c>
      <c r="H265" s="29"/>
      <c r="I265" s="4"/>
    </row>
    <row r="266" spans="1:9" ht="15" customHeight="1" outlineLevel="1">
      <c r="A266" s="40" t="s">
        <v>251</v>
      </c>
      <c r="B266" s="40" t="s">
        <v>259</v>
      </c>
      <c r="C266" s="41" t="s">
        <v>250</v>
      </c>
      <c r="D266" s="41" t="s">
        <v>240</v>
      </c>
      <c r="E266" s="44">
        <f>VLOOKUP($D266,'[2]publish'!$A:$I,$E$5,FALSE)</f>
      </c>
      <c r="H266" s="29"/>
      <c r="I266" s="4"/>
    </row>
    <row r="267" spans="1:9" ht="15" customHeight="1" outlineLevel="1">
      <c r="A267" s="40" t="s">
        <v>251</v>
      </c>
      <c r="B267" s="40" t="s">
        <v>259</v>
      </c>
      <c r="C267" s="41" t="s">
        <v>250</v>
      </c>
      <c r="D267" s="41" t="s">
        <v>241</v>
      </c>
      <c r="E267" s="44">
        <f>VLOOKUP($D267,'[2]publish'!$A:$I,$E$5,FALSE)</f>
      </c>
      <c r="H267" s="29"/>
      <c r="I267" s="4"/>
    </row>
    <row r="268" spans="1:9" ht="15" customHeight="1" outlineLevel="1">
      <c r="A268" s="40" t="s">
        <v>251</v>
      </c>
      <c r="B268" s="40" t="s">
        <v>259</v>
      </c>
      <c r="C268" s="41" t="s">
        <v>250</v>
      </c>
      <c r="D268" s="41" t="s">
        <v>242</v>
      </c>
      <c r="E268" s="44">
        <f>VLOOKUP($D268,'[2]publish'!$A:$I,$E$5,FALSE)</f>
        <v>550495.27</v>
      </c>
      <c r="H268" s="29"/>
      <c r="I268" s="4"/>
    </row>
    <row r="269" spans="1:9" ht="15" customHeight="1" outlineLevel="1">
      <c r="A269" s="40" t="s">
        <v>251</v>
      </c>
      <c r="B269" s="40" t="s">
        <v>259</v>
      </c>
      <c r="C269" s="41" t="s">
        <v>250</v>
      </c>
      <c r="D269" s="41" t="s">
        <v>243</v>
      </c>
      <c r="E269" s="44">
        <f>VLOOKUP($D269,'[2]publish'!$A:$I,$E$5,FALSE)</f>
      </c>
      <c r="H269" s="29"/>
      <c r="I269" s="4"/>
    </row>
    <row r="270" spans="1:9" ht="15" customHeight="1" outlineLevel="1">
      <c r="A270" s="40" t="s">
        <v>251</v>
      </c>
      <c r="B270" s="40" t="s">
        <v>259</v>
      </c>
      <c r="C270" s="41" t="s">
        <v>250</v>
      </c>
      <c r="D270" s="41" t="s">
        <v>244</v>
      </c>
      <c r="E270" s="44">
        <f>VLOOKUP($D270,'[2]publish'!$A:$I,$E$5,FALSE)</f>
      </c>
      <c r="H270" s="29"/>
      <c r="I270" s="4"/>
    </row>
    <row r="271" spans="1:9" ht="15" customHeight="1" outlineLevel="1">
      <c r="A271" s="40" t="s">
        <v>251</v>
      </c>
      <c r="B271" s="40" t="s">
        <v>259</v>
      </c>
      <c r="C271" s="41" t="s">
        <v>250</v>
      </c>
      <c r="D271" s="41" t="s">
        <v>245</v>
      </c>
      <c r="E271" s="44">
        <f>VLOOKUP($D271,'[2]publish'!$A:$I,$E$5,FALSE)</f>
        <v>1199830.85</v>
      </c>
      <c r="H271" s="29"/>
      <c r="I271" s="4"/>
    </row>
    <row r="272" spans="1:9" ht="15" customHeight="1" outlineLevel="1">
      <c r="A272" s="40" t="s">
        <v>251</v>
      </c>
      <c r="B272" s="40" t="s">
        <v>259</v>
      </c>
      <c r="C272" s="41" t="s">
        <v>250</v>
      </c>
      <c r="D272" s="41" t="s">
        <v>246</v>
      </c>
      <c r="E272" s="44">
        <f>VLOOKUP($D272,'[2]publish'!$A:$I,$E$5,FALSE)</f>
      </c>
      <c r="H272" s="29"/>
      <c r="I272" s="4"/>
    </row>
    <row r="273" spans="1:9" ht="15" customHeight="1" outlineLevel="1">
      <c r="A273" s="40" t="s">
        <v>251</v>
      </c>
      <c r="B273" s="40" t="s">
        <v>259</v>
      </c>
      <c r="C273" s="41" t="s">
        <v>250</v>
      </c>
      <c r="D273" s="41" t="s">
        <v>247</v>
      </c>
      <c r="E273" s="44">
        <f>VLOOKUP($D273,'[2]publish'!$A:$I,$E$5,FALSE)</f>
        <v>2692155.23</v>
      </c>
      <c r="H273" s="29"/>
      <c r="I273" s="4"/>
    </row>
    <row r="274" spans="1:9" ht="15" customHeight="1" outlineLevel="1">
      <c r="A274" s="40" t="s">
        <v>251</v>
      </c>
      <c r="B274" s="40" t="s">
        <v>259</v>
      </c>
      <c r="C274" s="41" t="s">
        <v>250</v>
      </c>
      <c r="D274" s="41" t="s">
        <v>248</v>
      </c>
      <c r="E274" s="44">
        <f>VLOOKUP($D274,'[2]publish'!$A:$I,$E$5,FALSE)</f>
      </c>
      <c r="H274" s="29"/>
      <c r="I274" s="4"/>
    </row>
    <row r="275" spans="1:9" ht="15" customHeight="1" outlineLevel="1">
      <c r="A275" s="40" t="s">
        <v>251</v>
      </c>
      <c r="B275" s="40" t="s">
        <v>259</v>
      </c>
      <c r="C275" s="41" t="s">
        <v>250</v>
      </c>
      <c r="D275" s="41" t="s">
        <v>249</v>
      </c>
      <c r="E275" s="44">
        <f>VLOOKUP($D275,'[2]publish'!$A:$I,$E$5,FALSE)</f>
      </c>
      <c r="I275" s="4"/>
    </row>
    <row r="276" spans="1:9" ht="15" outlineLevel="1">
      <c r="A276" s="40"/>
      <c r="B276" s="40"/>
      <c r="C276" s="41"/>
      <c r="D276" s="41" t="s">
        <v>260</v>
      </c>
      <c r="E276" s="44">
        <f>VLOOKUP($D276,'[2]publish'!$A:$I,$E$5,FALSE)</f>
        <v>419055545.89000005</v>
      </c>
      <c r="I276" s="4"/>
    </row>
    <row r="277" spans="1:9" ht="15">
      <c r="A277" s="40"/>
      <c r="B277" s="40"/>
      <c r="C277" s="41"/>
      <c r="D277" s="41" t="s">
        <v>285</v>
      </c>
      <c r="E277" s="44">
        <f>VLOOKUP($D277,'[2]publish'!$A:$I,$E$5,FALSE)</f>
        <v>1053686244.0899999</v>
      </c>
      <c r="I277" s="4"/>
    </row>
    <row r="278" spans="1:4" ht="15">
      <c r="A278" s="40"/>
      <c r="B278" s="40"/>
      <c r="C278" s="41"/>
      <c r="D278" s="41"/>
    </row>
    <row r="279" spans="1:4" ht="15">
      <c r="A279" s="40"/>
      <c r="B279" s="40"/>
      <c r="C279" s="41"/>
      <c r="D279" s="41"/>
    </row>
  </sheetData>
  <sheetProtection/>
  <autoFilter ref="A8:E275"/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Newland</dc:creator>
  <cp:keywords/>
  <dc:description/>
  <cp:lastModifiedBy>Glen Gates</cp:lastModifiedBy>
  <dcterms:created xsi:type="dcterms:W3CDTF">2015-04-08T10:28:41Z</dcterms:created>
  <dcterms:modified xsi:type="dcterms:W3CDTF">2017-12-14T11:04:53Z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